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yamiv\Pictures\Baselhawks\Saison2017-18\BESJ-17-18\"/>
    </mc:Choice>
  </mc:AlternateContent>
  <bookViews>
    <workbookView xWindow="0" yWindow="0" windowWidth="21570" windowHeight="8415" tabRatio="942" xr2:uid="{00000000-000D-0000-FFFF-FFFF00000000}"/>
  </bookViews>
  <sheets>
    <sheet name="Tabelle" sheetId="11" r:id="rId1"/>
    <sheet name="1. Spieltag" sheetId="1" r:id="rId2"/>
    <sheet name="2. Spieltag" sheetId="2" r:id="rId3"/>
    <sheet name="3. Spieltag" sheetId="3" r:id="rId4"/>
    <sheet name="4. Spieltag" sheetId="4" r:id="rId5"/>
    <sheet name="5. Spieltag" sheetId="5" r:id="rId6"/>
    <sheet name="1. Spieltag (Teamspezifisch)" sheetId="6" r:id="rId7"/>
    <sheet name="2. Spieltag (Teamspezifisch)" sheetId="7" r:id="rId8"/>
    <sheet name="3. Spieltag (Teamspezifisch)" sheetId="8" r:id="rId9"/>
    <sheet name="4. Spieltag (Teamspezifisch)" sheetId="9" r:id="rId10"/>
    <sheet name="5. Spieltag (Teamspezifisch)" sheetId="10" r:id="rId11"/>
    <sheet name="Berechnungen" sheetId="12" r:id="rId1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0" l="1"/>
  <c r="J41" i="10"/>
  <c r="H42" i="10"/>
  <c r="J42" i="10"/>
  <c r="H43" i="10"/>
  <c r="J43" i="10"/>
  <c r="H44" i="10"/>
  <c r="J44" i="10"/>
  <c r="C41" i="10"/>
  <c r="E41" i="10"/>
  <c r="C42" i="10"/>
  <c r="E42" i="10"/>
  <c r="C43" i="10"/>
  <c r="E43" i="10"/>
  <c r="C44" i="10"/>
  <c r="E44" i="10"/>
  <c r="J40" i="10"/>
  <c r="H40" i="10"/>
  <c r="E40" i="10"/>
  <c r="C40" i="10"/>
  <c r="H35" i="10"/>
  <c r="J35" i="10"/>
  <c r="H36" i="10"/>
  <c r="J36" i="10"/>
  <c r="H37" i="10"/>
  <c r="J37" i="10"/>
  <c r="H38" i="10"/>
  <c r="J38" i="10"/>
  <c r="C34" i="10"/>
  <c r="E34" i="10"/>
  <c r="C35" i="10"/>
  <c r="E35" i="10"/>
  <c r="C36" i="10"/>
  <c r="E36" i="10"/>
  <c r="C37" i="10"/>
  <c r="E37" i="10"/>
  <c r="C38" i="10"/>
  <c r="E38" i="10"/>
  <c r="J34" i="10"/>
  <c r="H34" i="10"/>
  <c r="E33" i="10"/>
  <c r="C33" i="10"/>
  <c r="H21" i="10"/>
  <c r="J21" i="10"/>
  <c r="H22" i="10"/>
  <c r="J22" i="10"/>
  <c r="H23" i="10"/>
  <c r="J23" i="10"/>
  <c r="H24" i="10"/>
  <c r="J24" i="10"/>
  <c r="H25" i="10"/>
  <c r="J25" i="10"/>
  <c r="H26" i="10"/>
  <c r="J26" i="10"/>
  <c r="H27" i="10"/>
  <c r="J27" i="10"/>
  <c r="H28" i="10"/>
  <c r="J28" i="10"/>
  <c r="H29" i="10"/>
  <c r="J29" i="10"/>
  <c r="H30" i="10"/>
  <c r="J30" i="10"/>
  <c r="C21" i="10"/>
  <c r="E21" i="10"/>
  <c r="C22" i="10"/>
  <c r="E22" i="10"/>
  <c r="C23" i="10"/>
  <c r="E23" i="10"/>
  <c r="C24" i="10"/>
  <c r="E24" i="10"/>
  <c r="C25" i="10"/>
  <c r="E25" i="10"/>
  <c r="C26" i="10"/>
  <c r="E26" i="10"/>
  <c r="C27" i="10"/>
  <c r="E27" i="10"/>
  <c r="C28" i="10"/>
  <c r="E28" i="10"/>
  <c r="C29" i="10"/>
  <c r="E29" i="10"/>
  <c r="J20" i="10"/>
  <c r="H20" i="10"/>
  <c r="E20" i="10"/>
  <c r="C20" i="10"/>
  <c r="H8" i="10"/>
  <c r="J8" i="10"/>
  <c r="H9" i="10"/>
  <c r="J9" i="10"/>
  <c r="H10" i="10"/>
  <c r="J10" i="10"/>
  <c r="H11" i="10"/>
  <c r="J11" i="10"/>
  <c r="H12" i="10"/>
  <c r="J12" i="10"/>
  <c r="H13" i="10"/>
  <c r="J13" i="10"/>
  <c r="H14" i="10"/>
  <c r="J14" i="10"/>
  <c r="H15" i="10"/>
  <c r="J15" i="10"/>
  <c r="H16" i="10"/>
  <c r="J16" i="10"/>
  <c r="C8" i="10"/>
  <c r="E8" i="10"/>
  <c r="C9" i="10"/>
  <c r="E9" i="10"/>
  <c r="C10" i="10"/>
  <c r="E10" i="10"/>
  <c r="C11" i="10"/>
  <c r="E11" i="10"/>
  <c r="C12" i="10"/>
  <c r="E12" i="10"/>
  <c r="C13" i="10"/>
  <c r="E13" i="10"/>
  <c r="C14" i="10"/>
  <c r="E14" i="10"/>
  <c r="C15" i="10"/>
  <c r="E15" i="10"/>
  <c r="C16" i="10"/>
  <c r="E16" i="10"/>
  <c r="C17" i="10"/>
  <c r="E17" i="10"/>
  <c r="J7" i="10"/>
  <c r="H7" i="10"/>
  <c r="E7" i="10"/>
  <c r="C7" i="10"/>
  <c r="H41" i="9" l="1"/>
  <c r="J41" i="9"/>
  <c r="H42" i="9"/>
  <c r="J42" i="9"/>
  <c r="H43" i="9"/>
  <c r="J43" i="9"/>
  <c r="C41" i="9"/>
  <c r="E41" i="9"/>
  <c r="C42" i="9"/>
  <c r="E42" i="9"/>
  <c r="C43" i="9"/>
  <c r="E43" i="9"/>
  <c r="C44" i="9"/>
  <c r="E44" i="9"/>
  <c r="H34" i="9"/>
  <c r="J34" i="9"/>
  <c r="H35" i="9"/>
  <c r="J35" i="9"/>
  <c r="H36" i="9"/>
  <c r="J36" i="9"/>
  <c r="H37" i="9"/>
  <c r="J37" i="9"/>
  <c r="H38" i="9"/>
  <c r="J38" i="9"/>
  <c r="C34" i="9"/>
  <c r="E34" i="9"/>
  <c r="C35" i="9"/>
  <c r="E35" i="9"/>
  <c r="C36" i="9"/>
  <c r="E36" i="9"/>
  <c r="C37" i="9"/>
  <c r="E37" i="9"/>
  <c r="C38" i="9"/>
  <c r="E38" i="9"/>
  <c r="H21" i="9"/>
  <c r="J21" i="9"/>
  <c r="H22" i="9"/>
  <c r="J22" i="9"/>
  <c r="H23" i="9"/>
  <c r="J23" i="9"/>
  <c r="H24" i="9"/>
  <c r="J24" i="9"/>
  <c r="H25" i="9"/>
  <c r="J25" i="9"/>
  <c r="H26" i="9"/>
  <c r="J26" i="9"/>
  <c r="H27" i="9"/>
  <c r="J27" i="9"/>
  <c r="H28" i="9"/>
  <c r="J28" i="9"/>
  <c r="H29" i="9"/>
  <c r="J29" i="9"/>
  <c r="H30" i="9"/>
  <c r="J30" i="9"/>
  <c r="C21" i="9"/>
  <c r="E21" i="9"/>
  <c r="C22" i="9"/>
  <c r="E22" i="9"/>
  <c r="C23" i="9"/>
  <c r="E23" i="9"/>
  <c r="C24" i="9"/>
  <c r="E24" i="9"/>
  <c r="C25" i="9"/>
  <c r="E25" i="9"/>
  <c r="C26" i="9"/>
  <c r="E26" i="9"/>
  <c r="C27" i="9"/>
  <c r="E27" i="9"/>
  <c r="C28" i="9"/>
  <c r="E28" i="9"/>
  <c r="C29" i="9"/>
  <c r="E29" i="9"/>
  <c r="H8" i="9"/>
  <c r="J8" i="9"/>
  <c r="H9" i="9"/>
  <c r="J9" i="9"/>
  <c r="H10" i="9"/>
  <c r="J10" i="9"/>
  <c r="H11" i="9"/>
  <c r="J11" i="9"/>
  <c r="H12" i="9"/>
  <c r="J12" i="9"/>
  <c r="H13" i="9"/>
  <c r="J13" i="9"/>
  <c r="H14" i="9"/>
  <c r="J14" i="9"/>
  <c r="H15" i="9"/>
  <c r="J15" i="9"/>
  <c r="H16" i="9"/>
  <c r="J16" i="9"/>
  <c r="C8" i="9"/>
  <c r="E8" i="9"/>
  <c r="C9" i="9"/>
  <c r="E9" i="9"/>
  <c r="C10" i="9"/>
  <c r="E10" i="9"/>
  <c r="C11" i="9"/>
  <c r="E11" i="9"/>
  <c r="C12" i="9"/>
  <c r="E12" i="9"/>
  <c r="C13" i="9"/>
  <c r="E13" i="9"/>
  <c r="C14" i="9"/>
  <c r="E14" i="9"/>
  <c r="C15" i="9"/>
  <c r="E15" i="9"/>
  <c r="C16" i="9"/>
  <c r="E16" i="9"/>
  <c r="C17" i="9"/>
  <c r="E17" i="9"/>
  <c r="J40" i="9"/>
  <c r="H40" i="9"/>
  <c r="E40" i="9"/>
  <c r="C40" i="9"/>
  <c r="J33" i="9"/>
  <c r="H33" i="9"/>
  <c r="E33" i="9"/>
  <c r="C33" i="9"/>
  <c r="J20" i="9"/>
  <c r="H20" i="9"/>
  <c r="E20" i="9"/>
  <c r="C20" i="9"/>
  <c r="J7" i="9"/>
  <c r="H7" i="9"/>
  <c r="E7" i="9"/>
  <c r="C7" i="9"/>
  <c r="H41" i="8"/>
  <c r="J41" i="8"/>
  <c r="H42" i="8"/>
  <c r="J42" i="8"/>
  <c r="H43" i="8"/>
  <c r="J43" i="8"/>
  <c r="H44" i="8"/>
  <c r="J44" i="8"/>
  <c r="C41" i="8"/>
  <c r="E41" i="8"/>
  <c r="C42" i="8"/>
  <c r="E42" i="8"/>
  <c r="C43" i="8"/>
  <c r="E43" i="8"/>
  <c r="C44" i="8"/>
  <c r="E44" i="8"/>
  <c r="H34" i="8"/>
  <c r="J34" i="8"/>
  <c r="H35" i="8"/>
  <c r="J35" i="8"/>
  <c r="H36" i="8"/>
  <c r="J36" i="8"/>
  <c r="H37" i="8"/>
  <c r="J37" i="8"/>
  <c r="H38" i="8"/>
  <c r="J38" i="8"/>
  <c r="C34" i="8"/>
  <c r="E34" i="8"/>
  <c r="C35" i="8"/>
  <c r="E35" i="8"/>
  <c r="C36" i="8"/>
  <c r="E36" i="8"/>
  <c r="C37" i="8"/>
  <c r="E37" i="8"/>
  <c r="C38" i="8"/>
  <c r="E38" i="8"/>
  <c r="H21" i="8"/>
  <c r="J21" i="8"/>
  <c r="H22" i="8"/>
  <c r="J22" i="8"/>
  <c r="H23" i="8"/>
  <c r="J23" i="8"/>
  <c r="H24" i="8"/>
  <c r="J24" i="8"/>
  <c r="H25" i="8"/>
  <c r="J25" i="8"/>
  <c r="H26" i="8"/>
  <c r="J26" i="8"/>
  <c r="H27" i="8"/>
  <c r="J27" i="8"/>
  <c r="H28" i="8"/>
  <c r="J28" i="8"/>
  <c r="H29" i="8"/>
  <c r="J29" i="8"/>
  <c r="H30" i="8"/>
  <c r="J30" i="8"/>
  <c r="C21" i="8"/>
  <c r="E21" i="8"/>
  <c r="C22" i="8"/>
  <c r="E22" i="8"/>
  <c r="C23" i="8"/>
  <c r="E23" i="8"/>
  <c r="C24" i="8"/>
  <c r="E24" i="8"/>
  <c r="C25" i="8"/>
  <c r="E25" i="8"/>
  <c r="C26" i="8"/>
  <c r="E26" i="8"/>
  <c r="C27" i="8"/>
  <c r="E27" i="8"/>
  <c r="C28" i="8"/>
  <c r="E28" i="8"/>
  <c r="C29" i="8"/>
  <c r="E29" i="8"/>
  <c r="J40" i="8"/>
  <c r="H40" i="8"/>
  <c r="E40" i="8"/>
  <c r="C40" i="8"/>
  <c r="J33" i="8"/>
  <c r="H33" i="8"/>
  <c r="E33" i="8"/>
  <c r="C33" i="8"/>
  <c r="J20" i="8"/>
  <c r="H20" i="8"/>
  <c r="E20" i="8"/>
  <c r="C20" i="8"/>
  <c r="H8" i="8"/>
  <c r="J8" i="8"/>
  <c r="H9" i="8"/>
  <c r="J9" i="8"/>
  <c r="H10" i="8"/>
  <c r="J10" i="8"/>
  <c r="H11" i="8"/>
  <c r="J11" i="8"/>
  <c r="H12" i="8"/>
  <c r="J12" i="8"/>
  <c r="H13" i="8"/>
  <c r="J13" i="8"/>
  <c r="H14" i="8"/>
  <c r="J14" i="8"/>
  <c r="H15" i="8"/>
  <c r="J15" i="8"/>
  <c r="H16" i="8"/>
  <c r="J16" i="8"/>
  <c r="C8" i="8"/>
  <c r="E8" i="8"/>
  <c r="C9" i="8"/>
  <c r="E9" i="8"/>
  <c r="C10" i="8"/>
  <c r="E10" i="8"/>
  <c r="C11" i="8"/>
  <c r="E11" i="8"/>
  <c r="C12" i="8"/>
  <c r="E12" i="8"/>
  <c r="C13" i="8"/>
  <c r="E13" i="8"/>
  <c r="C14" i="8"/>
  <c r="E14" i="8"/>
  <c r="C15" i="8"/>
  <c r="E15" i="8"/>
  <c r="C16" i="8"/>
  <c r="E16" i="8"/>
  <c r="C17" i="8"/>
  <c r="E17" i="8"/>
  <c r="J7" i="8"/>
  <c r="H7" i="8"/>
  <c r="E7" i="8"/>
  <c r="C7" i="8"/>
  <c r="C7" i="7"/>
  <c r="BL4" i="11" l="1"/>
  <c r="BL5" i="11"/>
  <c r="BL8" i="11"/>
  <c r="BL10" i="11"/>
  <c r="BL11" i="11"/>
  <c r="BL9" i="11"/>
  <c r="BL12" i="11"/>
  <c r="BL13" i="11"/>
  <c r="BL16" i="11"/>
  <c r="BL17" i="11"/>
  <c r="BL18" i="11"/>
  <c r="BL19" i="11"/>
  <c r="BL20" i="11"/>
  <c r="BL22" i="11"/>
  <c r="BL21" i="11"/>
  <c r="BL25" i="11"/>
  <c r="BL27" i="11"/>
  <c r="BL26" i="11"/>
  <c r="BL29" i="11"/>
  <c r="BL28" i="11"/>
  <c r="BL30" i="11"/>
  <c r="BL31" i="11"/>
  <c r="BL32" i="11"/>
  <c r="BL33" i="11"/>
  <c r="BL3" i="11"/>
  <c r="C34" i="7" l="1"/>
  <c r="C35" i="7"/>
  <c r="C36" i="7"/>
  <c r="C37" i="7"/>
  <c r="C38" i="7"/>
  <c r="E34" i="7"/>
  <c r="E35" i="7"/>
  <c r="E36" i="7"/>
  <c r="E37" i="7"/>
  <c r="E38" i="7"/>
  <c r="H34" i="7"/>
  <c r="H35" i="7"/>
  <c r="H36" i="7"/>
  <c r="H37" i="7"/>
  <c r="H38" i="7"/>
  <c r="J34" i="7"/>
  <c r="J35" i="7"/>
  <c r="J36" i="7"/>
  <c r="J37" i="7"/>
  <c r="J38" i="7"/>
  <c r="C41" i="7"/>
  <c r="C42" i="7"/>
  <c r="C43" i="7"/>
  <c r="C44" i="7"/>
  <c r="E41" i="7"/>
  <c r="E42" i="7"/>
  <c r="E43" i="7"/>
  <c r="E44" i="7"/>
  <c r="H41" i="7"/>
  <c r="H42" i="7"/>
  <c r="H43" i="7"/>
  <c r="H44" i="7"/>
  <c r="J41" i="7"/>
  <c r="J42" i="7"/>
  <c r="J43" i="7"/>
  <c r="J44" i="7"/>
  <c r="J40" i="7"/>
  <c r="H40" i="7"/>
  <c r="E40" i="7"/>
  <c r="C40" i="7"/>
  <c r="J33" i="7"/>
  <c r="H33" i="7"/>
  <c r="E33" i="7"/>
  <c r="C33" i="7"/>
  <c r="J21" i="7"/>
  <c r="J22" i="7"/>
  <c r="J23" i="7"/>
  <c r="J24" i="7"/>
  <c r="J25" i="7"/>
  <c r="J26" i="7"/>
  <c r="J27" i="7"/>
  <c r="J28" i="7"/>
  <c r="J29" i="7"/>
  <c r="J30" i="7"/>
  <c r="J20" i="7"/>
  <c r="H21" i="7"/>
  <c r="H22" i="7"/>
  <c r="H23" i="7"/>
  <c r="H24" i="7"/>
  <c r="H25" i="7"/>
  <c r="H26" i="7"/>
  <c r="H27" i="7"/>
  <c r="H28" i="7"/>
  <c r="H29" i="7"/>
  <c r="H30" i="7"/>
  <c r="H20" i="7"/>
  <c r="E21" i="7"/>
  <c r="E22" i="7"/>
  <c r="E23" i="7"/>
  <c r="E24" i="7"/>
  <c r="E25" i="7"/>
  <c r="E26" i="7"/>
  <c r="E27" i="7"/>
  <c r="E28" i="7"/>
  <c r="E29" i="7"/>
  <c r="E20" i="7"/>
  <c r="C21" i="7"/>
  <c r="C22" i="7"/>
  <c r="C23" i="7"/>
  <c r="C24" i="7"/>
  <c r="C25" i="7"/>
  <c r="C26" i="7"/>
  <c r="C27" i="7"/>
  <c r="C28" i="7"/>
  <c r="C29" i="7"/>
  <c r="C20" i="7"/>
  <c r="J8" i="7"/>
  <c r="J9" i="7"/>
  <c r="J10" i="7"/>
  <c r="J11" i="7"/>
  <c r="J12" i="7"/>
  <c r="J13" i="7"/>
  <c r="J14" i="7"/>
  <c r="J15" i="7"/>
  <c r="J16" i="7"/>
  <c r="J7" i="7"/>
  <c r="H8" i="7"/>
  <c r="H9" i="7"/>
  <c r="H10" i="7"/>
  <c r="H11" i="7"/>
  <c r="H12" i="7"/>
  <c r="H13" i="7"/>
  <c r="H14" i="7"/>
  <c r="H15" i="7"/>
  <c r="H16" i="7"/>
  <c r="H7" i="7"/>
  <c r="E8" i="7"/>
  <c r="E9" i="7"/>
  <c r="E10" i="7"/>
  <c r="E11" i="7"/>
  <c r="E12" i="7"/>
  <c r="E13" i="7"/>
  <c r="E14" i="7"/>
  <c r="E15" i="7"/>
  <c r="E16" i="7"/>
  <c r="E17" i="7"/>
  <c r="E7" i="7"/>
  <c r="C8" i="7"/>
  <c r="C9" i="7"/>
  <c r="C10" i="7"/>
  <c r="C11" i="7"/>
  <c r="C12" i="7"/>
  <c r="C13" i="7"/>
  <c r="C14" i="7"/>
  <c r="C15" i="7"/>
  <c r="C16" i="7"/>
  <c r="C17" i="7"/>
  <c r="J41" i="6"/>
  <c r="J42" i="6"/>
  <c r="J43" i="6"/>
  <c r="J44" i="6"/>
  <c r="J40" i="6"/>
  <c r="H41" i="6"/>
  <c r="H42" i="6"/>
  <c r="H43" i="6"/>
  <c r="H44" i="6"/>
  <c r="H40" i="6"/>
  <c r="E41" i="6"/>
  <c r="E42" i="6"/>
  <c r="E43" i="6"/>
  <c r="E44" i="6"/>
  <c r="E40" i="6"/>
  <c r="C41" i="6"/>
  <c r="C42" i="6"/>
  <c r="C43" i="6"/>
  <c r="C44" i="6"/>
  <c r="C40" i="6"/>
  <c r="J34" i="6"/>
  <c r="J35" i="6"/>
  <c r="J36" i="6"/>
  <c r="J37" i="6"/>
  <c r="J38" i="6"/>
  <c r="J33" i="6"/>
  <c r="H34" i="6"/>
  <c r="H35" i="6"/>
  <c r="H36" i="6"/>
  <c r="H37" i="6"/>
  <c r="H38" i="6"/>
  <c r="H33" i="6"/>
  <c r="E34" i="6"/>
  <c r="E35" i="6"/>
  <c r="E36" i="6"/>
  <c r="E37" i="6"/>
  <c r="E38" i="6"/>
  <c r="E33" i="6"/>
  <c r="C34" i="6"/>
  <c r="C35" i="6"/>
  <c r="C36" i="6"/>
  <c r="C37" i="6"/>
  <c r="C38" i="6"/>
  <c r="C33" i="6"/>
  <c r="J21" i="6"/>
  <c r="J22" i="6"/>
  <c r="J23" i="6"/>
  <c r="J24" i="6"/>
  <c r="J25" i="6"/>
  <c r="J26" i="6"/>
  <c r="J27" i="6"/>
  <c r="J28" i="6"/>
  <c r="J29" i="6"/>
  <c r="J30" i="6"/>
  <c r="J20" i="6"/>
  <c r="H21" i="6"/>
  <c r="H22" i="6"/>
  <c r="H23" i="6"/>
  <c r="H24" i="6"/>
  <c r="H25" i="6"/>
  <c r="H26" i="6"/>
  <c r="H27" i="6"/>
  <c r="H28" i="6"/>
  <c r="H29" i="6"/>
  <c r="H30" i="6"/>
  <c r="H20" i="6"/>
  <c r="E21" i="6"/>
  <c r="E22" i="6"/>
  <c r="E23" i="6"/>
  <c r="E24" i="6"/>
  <c r="E25" i="6"/>
  <c r="E26" i="6"/>
  <c r="E27" i="6"/>
  <c r="E28" i="6"/>
  <c r="E29" i="6"/>
  <c r="E20" i="6"/>
  <c r="C21" i="6"/>
  <c r="C22" i="6"/>
  <c r="C23" i="6"/>
  <c r="C24" i="6"/>
  <c r="C25" i="6"/>
  <c r="C26" i="6"/>
  <c r="C27" i="6"/>
  <c r="C28" i="6"/>
  <c r="C29" i="6"/>
  <c r="C20" i="6"/>
  <c r="J8" i="6"/>
  <c r="J9" i="6"/>
  <c r="J10" i="6"/>
  <c r="J11" i="6"/>
  <c r="J12" i="6"/>
  <c r="J13" i="6"/>
  <c r="J14" i="6"/>
  <c r="J15" i="6"/>
  <c r="J16" i="6"/>
  <c r="J7" i="6"/>
  <c r="H8" i="6"/>
  <c r="H9" i="6"/>
  <c r="H10" i="6"/>
  <c r="H11" i="6"/>
  <c r="H12" i="6"/>
  <c r="H13" i="6"/>
  <c r="H14" i="6"/>
  <c r="H15" i="6"/>
  <c r="H16" i="6"/>
  <c r="H7" i="6"/>
  <c r="E8" i="6"/>
  <c r="E9" i="6"/>
  <c r="E10" i="6"/>
  <c r="E11" i="6"/>
  <c r="E12" i="6"/>
  <c r="E13" i="6"/>
  <c r="E14" i="6"/>
  <c r="E15" i="6"/>
  <c r="E16" i="6"/>
  <c r="E17" i="6"/>
  <c r="E7" i="6"/>
  <c r="C8" i="6"/>
  <c r="C9" i="6"/>
  <c r="C10" i="6"/>
  <c r="C11" i="6"/>
  <c r="C12" i="6"/>
  <c r="C13" i="6"/>
  <c r="C14" i="6"/>
  <c r="C15" i="6"/>
  <c r="C16" i="6"/>
  <c r="C17" i="6"/>
  <c r="C7" i="6"/>
  <c r="AR32" i="11" l="1"/>
  <c r="AQ32" i="11"/>
  <c r="AJ32" i="11"/>
  <c r="AI32" i="11"/>
  <c r="AB32" i="11"/>
  <c r="AA32" i="11"/>
  <c r="T32" i="11"/>
  <c r="S32" i="11"/>
  <c r="L32" i="11"/>
  <c r="K32" i="11"/>
  <c r="AR28" i="11"/>
  <c r="AQ28" i="11"/>
  <c r="AJ28" i="11"/>
  <c r="AI28" i="11"/>
  <c r="AB28" i="11"/>
  <c r="AA28" i="11"/>
  <c r="T28" i="11"/>
  <c r="S28" i="11"/>
  <c r="L28" i="11"/>
  <c r="K28" i="11"/>
  <c r="AR29" i="11"/>
  <c r="AQ29" i="11"/>
  <c r="AJ29" i="11"/>
  <c r="AI29" i="11"/>
  <c r="AB29" i="11"/>
  <c r="AA29" i="11"/>
  <c r="T29" i="11"/>
  <c r="S29" i="11"/>
  <c r="L29" i="11"/>
  <c r="K29" i="11"/>
  <c r="AR30" i="11"/>
  <c r="AQ30" i="11"/>
  <c r="AJ30" i="11"/>
  <c r="AI30" i="11"/>
  <c r="AB30" i="11"/>
  <c r="AA30" i="11"/>
  <c r="T30" i="11"/>
  <c r="S30" i="11"/>
  <c r="L30" i="11"/>
  <c r="K30" i="11"/>
  <c r="AR26" i="11"/>
  <c r="AQ26" i="11"/>
  <c r="AJ26" i="11"/>
  <c r="AI26" i="11"/>
  <c r="AB26" i="11"/>
  <c r="AA26" i="11"/>
  <c r="T26" i="11"/>
  <c r="S26" i="11"/>
  <c r="L26" i="11"/>
  <c r="K26" i="11"/>
  <c r="AR27" i="11"/>
  <c r="AQ27" i="11"/>
  <c r="AJ27" i="11"/>
  <c r="AI27" i="11"/>
  <c r="AB27" i="11"/>
  <c r="AA27" i="11"/>
  <c r="T27" i="11"/>
  <c r="S27" i="11"/>
  <c r="L27" i="11"/>
  <c r="K27" i="11"/>
  <c r="AR31" i="11"/>
  <c r="AQ31" i="11"/>
  <c r="AJ31" i="11"/>
  <c r="AI31" i="11"/>
  <c r="AB31" i="11"/>
  <c r="AA31" i="11"/>
  <c r="T31" i="11"/>
  <c r="S31" i="11"/>
  <c r="L31" i="11"/>
  <c r="K31" i="11"/>
  <c r="AR25" i="11"/>
  <c r="AQ25" i="11"/>
  <c r="AJ25" i="11"/>
  <c r="AI25" i="11"/>
  <c r="AB25" i="11"/>
  <c r="AA25" i="11"/>
  <c r="T25" i="11"/>
  <c r="S25" i="11"/>
  <c r="L25" i="11"/>
  <c r="K25" i="11"/>
  <c r="AR33" i="11"/>
  <c r="AQ33" i="11"/>
  <c r="AJ33" i="11"/>
  <c r="AI33" i="11"/>
  <c r="AB33" i="11"/>
  <c r="AA33" i="11"/>
  <c r="T33" i="11"/>
  <c r="S33" i="11"/>
  <c r="L33" i="11"/>
  <c r="K33" i="11"/>
  <c r="AR17" i="11"/>
  <c r="AQ17" i="11"/>
  <c r="AJ17" i="11"/>
  <c r="AI17" i="11"/>
  <c r="AB17" i="11"/>
  <c r="AA17" i="11"/>
  <c r="T17" i="11"/>
  <c r="S17" i="11"/>
  <c r="L17" i="11"/>
  <c r="K17" i="11"/>
  <c r="AR18" i="11"/>
  <c r="AQ18" i="11"/>
  <c r="AJ18" i="11"/>
  <c r="AI18" i="11"/>
  <c r="AB18" i="11"/>
  <c r="AA18" i="11"/>
  <c r="T18" i="11"/>
  <c r="S18" i="11"/>
  <c r="L18" i="11"/>
  <c r="K18" i="11"/>
  <c r="AR20" i="11"/>
  <c r="AQ20" i="11"/>
  <c r="AJ20" i="11"/>
  <c r="AI20" i="11"/>
  <c r="AB20" i="11"/>
  <c r="AA20" i="11"/>
  <c r="T20" i="11"/>
  <c r="S20" i="11"/>
  <c r="L20" i="11"/>
  <c r="K20" i="11"/>
  <c r="AR21" i="11"/>
  <c r="AQ21" i="11"/>
  <c r="AJ21" i="11"/>
  <c r="AI21" i="11"/>
  <c r="AB21" i="11"/>
  <c r="AA21" i="11"/>
  <c r="T21" i="11"/>
  <c r="S21" i="11"/>
  <c r="L21" i="11"/>
  <c r="K21" i="11"/>
  <c r="AR22" i="11"/>
  <c r="AQ22" i="11"/>
  <c r="AJ22" i="11"/>
  <c r="AI22" i="11"/>
  <c r="AB22" i="11"/>
  <c r="AA22" i="11"/>
  <c r="T22" i="11"/>
  <c r="S22" i="11"/>
  <c r="L22" i="11"/>
  <c r="K22" i="11"/>
  <c r="AR19" i="11"/>
  <c r="AQ19" i="11"/>
  <c r="AJ19" i="11"/>
  <c r="AI19" i="11"/>
  <c r="AB19" i="11"/>
  <c r="AA19" i="11"/>
  <c r="T19" i="11"/>
  <c r="S19" i="11"/>
  <c r="L19" i="11"/>
  <c r="K19" i="11"/>
  <c r="AR16" i="11"/>
  <c r="AQ16" i="11"/>
  <c r="AJ16" i="11"/>
  <c r="AI16" i="11"/>
  <c r="AB16" i="11"/>
  <c r="AA16" i="11"/>
  <c r="T16" i="11"/>
  <c r="S16" i="11"/>
  <c r="L16" i="11"/>
  <c r="K16" i="11"/>
  <c r="AR12" i="11"/>
  <c r="AQ12" i="11"/>
  <c r="AJ12" i="11"/>
  <c r="AI12" i="11"/>
  <c r="AB12" i="11"/>
  <c r="AA12" i="11"/>
  <c r="T12" i="11"/>
  <c r="S12" i="11"/>
  <c r="L12" i="11"/>
  <c r="K12" i="11"/>
  <c r="AR13" i="11"/>
  <c r="AQ13" i="11"/>
  <c r="AJ13" i="11"/>
  <c r="AI13" i="11"/>
  <c r="AB13" i="11"/>
  <c r="AA13" i="11"/>
  <c r="T13" i="11"/>
  <c r="S13" i="11"/>
  <c r="L13" i="11"/>
  <c r="K13" i="11"/>
  <c r="AR10" i="11"/>
  <c r="AQ10" i="11"/>
  <c r="AJ10" i="11"/>
  <c r="AI10" i="11"/>
  <c r="AB10" i="11"/>
  <c r="AA10" i="11"/>
  <c r="T10" i="11"/>
  <c r="S10" i="11"/>
  <c r="L10" i="11"/>
  <c r="K10" i="11"/>
  <c r="AR11" i="11"/>
  <c r="AQ11" i="11"/>
  <c r="AJ11" i="11"/>
  <c r="AI11" i="11"/>
  <c r="AB11" i="11"/>
  <c r="AA11" i="11"/>
  <c r="T11" i="11"/>
  <c r="S11" i="11"/>
  <c r="L11" i="11"/>
  <c r="K11" i="11"/>
  <c r="AR8" i="11"/>
  <c r="AQ8" i="11"/>
  <c r="AJ8" i="11"/>
  <c r="AI8" i="11"/>
  <c r="AB8" i="11"/>
  <c r="AA8" i="11"/>
  <c r="T8" i="11"/>
  <c r="S8" i="11"/>
  <c r="L8" i="11"/>
  <c r="K8" i="11"/>
  <c r="AR9" i="11"/>
  <c r="AQ9" i="11"/>
  <c r="AJ9" i="11"/>
  <c r="AI9" i="11"/>
  <c r="AB9" i="11"/>
  <c r="AA9" i="11"/>
  <c r="T9" i="11"/>
  <c r="S9" i="11"/>
  <c r="L9" i="11"/>
  <c r="K9" i="11"/>
  <c r="AR5" i="11"/>
  <c r="AQ5" i="11"/>
  <c r="AJ5" i="11"/>
  <c r="AI5" i="11"/>
  <c r="AB5" i="11"/>
  <c r="AA5" i="11"/>
  <c r="T5" i="11"/>
  <c r="S5" i="11"/>
  <c r="L5" i="11"/>
  <c r="K5" i="11"/>
  <c r="AR4" i="11"/>
  <c r="AQ4" i="11"/>
  <c r="AJ4" i="11"/>
  <c r="AI4" i="11"/>
  <c r="AB4" i="11"/>
  <c r="AA4" i="11"/>
  <c r="T4" i="11"/>
  <c r="S4" i="11"/>
  <c r="L4" i="11"/>
  <c r="K4" i="11"/>
  <c r="AR3" i="11"/>
  <c r="AQ3" i="11"/>
  <c r="AJ3" i="11"/>
  <c r="AI3" i="11"/>
  <c r="AB3" i="11"/>
  <c r="AA3" i="11"/>
  <c r="T3" i="11"/>
  <c r="S3" i="11"/>
  <c r="L3" i="11"/>
  <c r="K3" i="11"/>
  <c r="BA33" i="12"/>
  <c r="BA41" i="12"/>
  <c r="BA49" i="12"/>
  <c r="BA53" i="12"/>
  <c r="BA61" i="12"/>
  <c r="BA69" i="12"/>
  <c r="BA77" i="12"/>
  <c r="BA85" i="12"/>
  <c r="BA97" i="12"/>
  <c r="AZ13" i="12"/>
  <c r="AZ17" i="12"/>
  <c r="AZ25" i="12"/>
  <c r="AZ33" i="12"/>
  <c r="AZ41" i="12"/>
  <c r="AZ53" i="12"/>
  <c r="AZ61" i="12"/>
  <c r="AZ69" i="12"/>
  <c r="AZ77" i="12"/>
  <c r="AZ89" i="12"/>
  <c r="AY33" i="12"/>
  <c r="AY48" i="12"/>
  <c r="AY53" i="12"/>
  <c r="AY61" i="12"/>
  <c r="AY65" i="12"/>
  <c r="AY69" i="12"/>
  <c r="AY80" i="12"/>
  <c r="AY85" i="12"/>
  <c r="AY93" i="12"/>
  <c r="AY97" i="12"/>
  <c r="AX2" i="12"/>
  <c r="AZ2" i="12" s="1"/>
  <c r="AX3" i="12"/>
  <c r="AX4" i="12"/>
  <c r="AZ4" i="12" s="1"/>
  <c r="AX5" i="12"/>
  <c r="BA5" i="12" s="1"/>
  <c r="AX6" i="12"/>
  <c r="AZ6" i="12" s="1"/>
  <c r="AX7" i="12"/>
  <c r="AX8" i="12"/>
  <c r="AZ8" i="12" s="1"/>
  <c r="AX9" i="12"/>
  <c r="BA9" i="12" s="1"/>
  <c r="AX10" i="12"/>
  <c r="AZ10" i="12" s="1"/>
  <c r="AX11" i="12"/>
  <c r="AX12" i="12"/>
  <c r="BA12" i="12" s="1"/>
  <c r="AX13" i="12"/>
  <c r="BA13" i="12" s="1"/>
  <c r="AX14" i="12"/>
  <c r="AX15" i="12"/>
  <c r="AX16" i="12"/>
  <c r="AZ16" i="12" s="1"/>
  <c r="AX17" i="12"/>
  <c r="BA17" i="12" s="1"/>
  <c r="AX18" i="12"/>
  <c r="AX19" i="12"/>
  <c r="AX20" i="12"/>
  <c r="AZ20" i="12" s="1"/>
  <c r="AX21" i="12"/>
  <c r="AZ21" i="12" s="1"/>
  <c r="AX22" i="12"/>
  <c r="AY22" i="12" s="1"/>
  <c r="AX23" i="12"/>
  <c r="AX24" i="12"/>
  <c r="AZ24" i="12" s="1"/>
  <c r="AX25" i="12"/>
  <c r="BA25" i="12" s="1"/>
  <c r="AX26" i="12"/>
  <c r="AX27" i="12"/>
  <c r="AX28" i="12"/>
  <c r="AZ28" i="12" s="1"/>
  <c r="AX29" i="12"/>
  <c r="BA29" i="12" s="1"/>
  <c r="AX30" i="12"/>
  <c r="AY30" i="12" s="1"/>
  <c r="AX31" i="12"/>
  <c r="AX32" i="12"/>
  <c r="AZ32" i="12" s="1"/>
  <c r="AX33" i="12"/>
  <c r="AX34" i="12"/>
  <c r="AZ34" i="12" s="1"/>
  <c r="AX35" i="12"/>
  <c r="AX36" i="12"/>
  <c r="BA36" i="12" s="1"/>
  <c r="AX37" i="12"/>
  <c r="AZ37" i="12" s="1"/>
  <c r="AX38" i="12"/>
  <c r="AX39" i="12"/>
  <c r="AX40" i="12"/>
  <c r="AZ40" i="12" s="1"/>
  <c r="AX41" i="12"/>
  <c r="AY41" i="12" s="1"/>
  <c r="AX42" i="12"/>
  <c r="AX43" i="12"/>
  <c r="AX44" i="12"/>
  <c r="BA44" i="12" s="1"/>
  <c r="AX45" i="12"/>
  <c r="BA45" i="12" s="1"/>
  <c r="AX46" i="12"/>
  <c r="AX47" i="12"/>
  <c r="AX48" i="12"/>
  <c r="BA48" i="12" s="1"/>
  <c r="AX49" i="12"/>
  <c r="AZ49" i="12" s="1"/>
  <c r="AX50" i="12"/>
  <c r="AZ50" i="12" s="1"/>
  <c r="AX51" i="12"/>
  <c r="AX52" i="12"/>
  <c r="BA52" i="12" s="1"/>
  <c r="AX53" i="12"/>
  <c r="AX54" i="12"/>
  <c r="AX55" i="12"/>
  <c r="AX56" i="12"/>
  <c r="BA56" i="12" s="1"/>
  <c r="AX57" i="12"/>
  <c r="BA57" i="12" s="1"/>
  <c r="AX58" i="12"/>
  <c r="AZ58" i="12" s="1"/>
  <c r="AX59" i="12"/>
  <c r="AX60" i="12"/>
  <c r="BA60" i="12" s="1"/>
  <c r="AX61" i="12"/>
  <c r="AX62" i="12"/>
  <c r="AX63" i="12"/>
  <c r="AY63" i="12" s="1"/>
  <c r="AX64" i="12"/>
  <c r="BA64" i="12" s="1"/>
  <c r="AX65" i="12"/>
  <c r="AZ65" i="12" s="1"/>
  <c r="AX66" i="12"/>
  <c r="AZ66" i="12" s="1"/>
  <c r="AX67" i="12"/>
  <c r="AX68" i="12"/>
  <c r="BA68" i="12" s="1"/>
  <c r="AX69" i="12"/>
  <c r="AX70" i="12"/>
  <c r="AZ70" i="12" s="1"/>
  <c r="AX71" i="12"/>
  <c r="AY71" i="12" s="1"/>
  <c r="AX72" i="12"/>
  <c r="BA72" i="12" s="1"/>
  <c r="AX73" i="12"/>
  <c r="BA73" i="12" s="1"/>
  <c r="AX74" i="12"/>
  <c r="AX75" i="12"/>
  <c r="AX76" i="12"/>
  <c r="BA76" i="12" s="1"/>
  <c r="AX77" i="12"/>
  <c r="AY77" i="12" s="1"/>
  <c r="AX78" i="12"/>
  <c r="AX79" i="12"/>
  <c r="AY79" i="12" s="1"/>
  <c r="AX80" i="12"/>
  <c r="BA80" i="12" s="1"/>
  <c r="AX81" i="12"/>
  <c r="AZ81" i="12" s="1"/>
  <c r="AX82" i="12"/>
  <c r="AY82" i="12" s="1"/>
  <c r="AX83" i="12"/>
  <c r="AX84" i="12"/>
  <c r="BA84" i="12" s="1"/>
  <c r="AX85" i="12"/>
  <c r="AZ85" i="12" s="1"/>
  <c r="AX86" i="12"/>
  <c r="AX87" i="12"/>
  <c r="AX88" i="12"/>
  <c r="BA88" i="12" s="1"/>
  <c r="AX89" i="12"/>
  <c r="BA89" i="12" s="1"/>
  <c r="AX90" i="12"/>
  <c r="AY90" i="12" s="1"/>
  <c r="AX91" i="12"/>
  <c r="AX92" i="12"/>
  <c r="BA92" i="12" s="1"/>
  <c r="AX93" i="12"/>
  <c r="BA93" i="12" s="1"/>
  <c r="AX94" i="12"/>
  <c r="AZ94" i="12" s="1"/>
  <c r="AX95" i="12"/>
  <c r="AX96" i="12"/>
  <c r="BA96" i="12" s="1"/>
  <c r="AX97" i="12"/>
  <c r="AZ97" i="12" s="1"/>
  <c r="AX98" i="12"/>
  <c r="AX99" i="12"/>
  <c r="AX100" i="12"/>
  <c r="BA100" i="12" s="1"/>
  <c r="AV40" i="12"/>
  <c r="AV46" i="12"/>
  <c r="AV60" i="12"/>
  <c r="AV64" i="12"/>
  <c r="AV97" i="12"/>
  <c r="AU12" i="12"/>
  <c r="AU22" i="12"/>
  <c r="AU44" i="12"/>
  <c r="AU48" i="12"/>
  <c r="AU56" i="12"/>
  <c r="AU60" i="12"/>
  <c r="AU64" i="12"/>
  <c r="AU72" i="12"/>
  <c r="AU76" i="12"/>
  <c r="AU80" i="12"/>
  <c r="AU85" i="12"/>
  <c r="AU88" i="12"/>
  <c r="AU92" i="12"/>
  <c r="AU96" i="12"/>
  <c r="AT13" i="12"/>
  <c r="AT30" i="12"/>
  <c r="AT44" i="12"/>
  <c r="AT48" i="12"/>
  <c r="AT52" i="12"/>
  <c r="AT60" i="12"/>
  <c r="AT64" i="12"/>
  <c r="AT68" i="12"/>
  <c r="AT76" i="12"/>
  <c r="AT80" i="12"/>
  <c r="AT84" i="12"/>
  <c r="AT89" i="12"/>
  <c r="AT92" i="12"/>
  <c r="AT96" i="12"/>
  <c r="AT100" i="12"/>
  <c r="AS2" i="12"/>
  <c r="AT2" i="12" s="1"/>
  <c r="AS3" i="12"/>
  <c r="AV3" i="12" s="1"/>
  <c r="AS4" i="12"/>
  <c r="AT4" i="12" s="1"/>
  <c r="AS5" i="12"/>
  <c r="AU5" i="12" s="1"/>
  <c r="AS6" i="12"/>
  <c r="AU6" i="12" s="1"/>
  <c r="AS7" i="12"/>
  <c r="AV7" i="12" s="1"/>
  <c r="AS8" i="12"/>
  <c r="AV8" i="12" s="1"/>
  <c r="AS9" i="12"/>
  <c r="AU9" i="12" s="1"/>
  <c r="AS10" i="12"/>
  <c r="AS11" i="12"/>
  <c r="AV11" i="12" s="1"/>
  <c r="AS12" i="12"/>
  <c r="AS13" i="12"/>
  <c r="AS14" i="12"/>
  <c r="AT14" i="12" s="1"/>
  <c r="AS15" i="12"/>
  <c r="AV15" i="12" s="1"/>
  <c r="AS16" i="12"/>
  <c r="AT16" i="12" s="1"/>
  <c r="AS17" i="12"/>
  <c r="AS18" i="12"/>
  <c r="AS19" i="12"/>
  <c r="AV19" i="12" s="1"/>
  <c r="AS20" i="12"/>
  <c r="AT20" i="12" s="1"/>
  <c r="AS21" i="12"/>
  <c r="AS22" i="12"/>
  <c r="AS23" i="12"/>
  <c r="AV23" i="12" s="1"/>
  <c r="AS24" i="12"/>
  <c r="AT24" i="12" s="1"/>
  <c r="AS25" i="12"/>
  <c r="AU25" i="12" s="1"/>
  <c r="AS26" i="12"/>
  <c r="AS27" i="12"/>
  <c r="AV27" i="12" s="1"/>
  <c r="AS28" i="12"/>
  <c r="AU28" i="12" s="1"/>
  <c r="AS29" i="12"/>
  <c r="AT29" i="12" s="1"/>
  <c r="AS30" i="12"/>
  <c r="AS31" i="12"/>
  <c r="AT31" i="12" s="1"/>
  <c r="AS32" i="12"/>
  <c r="AT32" i="12" s="1"/>
  <c r="AS33" i="12"/>
  <c r="AS34" i="12"/>
  <c r="AS35" i="12"/>
  <c r="AT35" i="12" s="1"/>
  <c r="AS36" i="12"/>
  <c r="AT36" i="12" s="1"/>
  <c r="AS37" i="12"/>
  <c r="AS38" i="12"/>
  <c r="AS39" i="12"/>
  <c r="AV39" i="12" s="1"/>
  <c r="AS40" i="12"/>
  <c r="AT40" i="12" s="1"/>
  <c r="AS41" i="12"/>
  <c r="AS42" i="12"/>
  <c r="AV42" i="12" s="1"/>
  <c r="AS43" i="12"/>
  <c r="AU43" i="12" s="1"/>
  <c r="AS44" i="12"/>
  <c r="AV44" i="12" s="1"/>
  <c r="AS45" i="12"/>
  <c r="AS46" i="12"/>
  <c r="AS47" i="12"/>
  <c r="AV47" i="12" s="1"/>
  <c r="AS48" i="12"/>
  <c r="AV48" i="12" s="1"/>
  <c r="AS49" i="12"/>
  <c r="AU49" i="12" s="1"/>
  <c r="AS50" i="12"/>
  <c r="AS51" i="12"/>
  <c r="AV51" i="12" s="1"/>
  <c r="AS52" i="12"/>
  <c r="AV52" i="12" s="1"/>
  <c r="AS53" i="12"/>
  <c r="AV53" i="12" s="1"/>
  <c r="AS54" i="12"/>
  <c r="AS55" i="12"/>
  <c r="AV55" i="12" s="1"/>
  <c r="AS56" i="12"/>
  <c r="AV56" i="12" s="1"/>
  <c r="AS57" i="12"/>
  <c r="AS58" i="12"/>
  <c r="AS59" i="12"/>
  <c r="AV59" i="12" s="1"/>
  <c r="AS60" i="12"/>
  <c r="AS61" i="12"/>
  <c r="AS62" i="12"/>
  <c r="AV62" i="12" s="1"/>
  <c r="AS63" i="12"/>
  <c r="AV63" i="12" s="1"/>
  <c r="AS64" i="12"/>
  <c r="AS65" i="12"/>
  <c r="AU65" i="12" s="1"/>
  <c r="AS66" i="12"/>
  <c r="AS67" i="12"/>
  <c r="AV67" i="12" s="1"/>
  <c r="AS68" i="12"/>
  <c r="AU68" i="12" s="1"/>
  <c r="AS69" i="12"/>
  <c r="AU69" i="12" s="1"/>
  <c r="AS70" i="12"/>
  <c r="AS71" i="12"/>
  <c r="AV71" i="12" s="1"/>
  <c r="AS72" i="12"/>
  <c r="AV72" i="12" s="1"/>
  <c r="AS73" i="12"/>
  <c r="AT73" i="12" s="1"/>
  <c r="AS74" i="12"/>
  <c r="AV74" i="12" s="1"/>
  <c r="AS75" i="12"/>
  <c r="AU75" i="12" s="1"/>
  <c r="AS76" i="12"/>
  <c r="AV76" i="12" s="1"/>
  <c r="AS77" i="12"/>
  <c r="AS78" i="12"/>
  <c r="AS79" i="12"/>
  <c r="AT79" i="12" s="1"/>
  <c r="AS80" i="12"/>
  <c r="AV80" i="12" s="1"/>
  <c r="AS81" i="12"/>
  <c r="AT81" i="12" s="1"/>
  <c r="AS82" i="12"/>
  <c r="AS83" i="12"/>
  <c r="AV83" i="12" s="1"/>
  <c r="AS84" i="12"/>
  <c r="AV84" i="12" s="1"/>
  <c r="AS85" i="12"/>
  <c r="AV85" i="12" s="1"/>
  <c r="AS86" i="12"/>
  <c r="AS87" i="12"/>
  <c r="AT87" i="12" s="1"/>
  <c r="AS88" i="12"/>
  <c r="AV88" i="12" s="1"/>
  <c r="AS89" i="12"/>
  <c r="AS90" i="12"/>
  <c r="AV90" i="12" s="1"/>
  <c r="AS91" i="12"/>
  <c r="AU91" i="12" s="1"/>
  <c r="AS92" i="12"/>
  <c r="AV92" i="12" s="1"/>
  <c r="AS93" i="12"/>
  <c r="AS94" i="12"/>
  <c r="AS95" i="12"/>
  <c r="AV95" i="12" s="1"/>
  <c r="AS96" i="12"/>
  <c r="AV96" i="12" s="1"/>
  <c r="AS97" i="12"/>
  <c r="AT97" i="12" s="1"/>
  <c r="AS98" i="12"/>
  <c r="AS99" i="12"/>
  <c r="AU99" i="12" s="1"/>
  <c r="AS100" i="12"/>
  <c r="AV100" i="12" s="1"/>
  <c r="AX1" i="12"/>
  <c r="AY1" i="12" s="1"/>
  <c r="AS1" i="12"/>
  <c r="AU1" i="12" s="1"/>
  <c r="AM1" i="12"/>
  <c r="AO1" i="12" s="1"/>
  <c r="AH1" i="12"/>
  <c r="AK1" i="12" s="1"/>
  <c r="AP11" i="12"/>
  <c r="AP12" i="12"/>
  <c r="AP13" i="12"/>
  <c r="AP25" i="12"/>
  <c r="AP26" i="12"/>
  <c r="AP28" i="12"/>
  <c r="AP30" i="12"/>
  <c r="AP33" i="12"/>
  <c r="AP38" i="12"/>
  <c r="AP39" i="12"/>
  <c r="AP40" i="12"/>
  <c r="AP41" i="12"/>
  <c r="AP44" i="12"/>
  <c r="AP45" i="12"/>
  <c r="AP46" i="12"/>
  <c r="AP47" i="12"/>
  <c r="AP48" i="12"/>
  <c r="AP49" i="12"/>
  <c r="AP50" i="12"/>
  <c r="AP51" i="12"/>
  <c r="AP52" i="12"/>
  <c r="AP53" i="12"/>
  <c r="AP54" i="12"/>
  <c r="AP55" i="12"/>
  <c r="AP56" i="12"/>
  <c r="AP57" i="12"/>
  <c r="AP58" i="12"/>
  <c r="AP59" i="12"/>
  <c r="AP60" i="12"/>
  <c r="AP61" i="12"/>
  <c r="AP62" i="12"/>
  <c r="AP63" i="12"/>
  <c r="AP64" i="12"/>
  <c r="AP65" i="12"/>
  <c r="AP66" i="12"/>
  <c r="AP67" i="12"/>
  <c r="AP68" i="12"/>
  <c r="AP69" i="12"/>
  <c r="AP70" i="12"/>
  <c r="AP71" i="12"/>
  <c r="AP72" i="12"/>
  <c r="AP73" i="12"/>
  <c r="AP74" i="12"/>
  <c r="AP75" i="12"/>
  <c r="AP76" i="12"/>
  <c r="AP77" i="12"/>
  <c r="AP78" i="12"/>
  <c r="AP79" i="12"/>
  <c r="AP80" i="12"/>
  <c r="AP81" i="12"/>
  <c r="AP82" i="12"/>
  <c r="AP83" i="12"/>
  <c r="AP84" i="12"/>
  <c r="AP85" i="12"/>
  <c r="AP86" i="12"/>
  <c r="AP87" i="12"/>
  <c r="AP88" i="12"/>
  <c r="AP89" i="12"/>
  <c r="AP90" i="12"/>
  <c r="AP91" i="12"/>
  <c r="AP92" i="12"/>
  <c r="AP93" i="12"/>
  <c r="AP94" i="12"/>
  <c r="AP95" i="12"/>
  <c r="AP96" i="12"/>
  <c r="AP97" i="12"/>
  <c r="AP98" i="12"/>
  <c r="AP99" i="12"/>
  <c r="AP100" i="12"/>
  <c r="AO5" i="12"/>
  <c r="AO6" i="12"/>
  <c r="AO7" i="12"/>
  <c r="AO8" i="12"/>
  <c r="AO9" i="12"/>
  <c r="AO10" i="12"/>
  <c r="AO11" i="12"/>
  <c r="AO12" i="12"/>
  <c r="AO13" i="12"/>
  <c r="AO14" i="12"/>
  <c r="AO25" i="12"/>
  <c r="AO26" i="12"/>
  <c r="AO33" i="12"/>
  <c r="AO38" i="12"/>
  <c r="AO39" i="12"/>
  <c r="AO40" i="12"/>
  <c r="AO41" i="12"/>
  <c r="AO42" i="12"/>
  <c r="AO44" i="12"/>
  <c r="AO45" i="12"/>
  <c r="AO46" i="12"/>
  <c r="AO47" i="12"/>
  <c r="AO48" i="12"/>
  <c r="AO49" i="12"/>
  <c r="AO50" i="12"/>
  <c r="AO51" i="12"/>
  <c r="AO52" i="12"/>
  <c r="AO53" i="12"/>
  <c r="AO54" i="12"/>
  <c r="AO55" i="12"/>
  <c r="AO56" i="12"/>
  <c r="AO57" i="12"/>
  <c r="AO58" i="12"/>
  <c r="AO59" i="12"/>
  <c r="AO60" i="12"/>
  <c r="AO61" i="12"/>
  <c r="AO62" i="12"/>
  <c r="AO63" i="12"/>
  <c r="AO64" i="12"/>
  <c r="AO65" i="12"/>
  <c r="AO66" i="12"/>
  <c r="AO67" i="12"/>
  <c r="AO68" i="12"/>
  <c r="AO69" i="12"/>
  <c r="AO70" i="12"/>
  <c r="AO71" i="12"/>
  <c r="AO72" i="12"/>
  <c r="AO73" i="12"/>
  <c r="AO74" i="12"/>
  <c r="AO75" i="12"/>
  <c r="AO76" i="12"/>
  <c r="AO77" i="12"/>
  <c r="AO78" i="12"/>
  <c r="AO79" i="12"/>
  <c r="AO80" i="12"/>
  <c r="AO81" i="12"/>
  <c r="AO82" i="12"/>
  <c r="AO83" i="12"/>
  <c r="AO84" i="12"/>
  <c r="AO85" i="12"/>
  <c r="AO86" i="12"/>
  <c r="AO87" i="12"/>
  <c r="AO88" i="12"/>
  <c r="AO89" i="12"/>
  <c r="AO90" i="12"/>
  <c r="AO91" i="12"/>
  <c r="AO92" i="12"/>
  <c r="AO93" i="12"/>
  <c r="AO94" i="12"/>
  <c r="AO95" i="12"/>
  <c r="AO96" i="12"/>
  <c r="AO97" i="12"/>
  <c r="AO98" i="12"/>
  <c r="AO99" i="12"/>
  <c r="AO100" i="12"/>
  <c r="AN3" i="12"/>
  <c r="AN5" i="12"/>
  <c r="AN6" i="12"/>
  <c r="AN7" i="12"/>
  <c r="AN8" i="12"/>
  <c r="AN9" i="12"/>
  <c r="AN10" i="12"/>
  <c r="AN11" i="12"/>
  <c r="AN12" i="12"/>
  <c r="AN13" i="12"/>
  <c r="AN14" i="12"/>
  <c r="AN25" i="12"/>
  <c r="AN26" i="12"/>
  <c r="AN31" i="12"/>
  <c r="AN33" i="12"/>
  <c r="AN38" i="12"/>
  <c r="AN39" i="12"/>
  <c r="AN40" i="12"/>
  <c r="AN41" i="12"/>
  <c r="AN42" i="12"/>
  <c r="AN43" i="12"/>
  <c r="AN44" i="12"/>
  <c r="AN45" i="12"/>
  <c r="AN46" i="12"/>
  <c r="AN47" i="12"/>
  <c r="AN48" i="12"/>
  <c r="AN49" i="12"/>
  <c r="AN50" i="12"/>
  <c r="AN51" i="12"/>
  <c r="AN52" i="12"/>
  <c r="AN53" i="12"/>
  <c r="AN54" i="12"/>
  <c r="AN55" i="12"/>
  <c r="AN56" i="12"/>
  <c r="AN57" i="12"/>
  <c r="AN58" i="12"/>
  <c r="AN59" i="12"/>
  <c r="AN60" i="12"/>
  <c r="AN61" i="12"/>
  <c r="AN62" i="12"/>
  <c r="AN63" i="12"/>
  <c r="AN64" i="12"/>
  <c r="AN65" i="12"/>
  <c r="AN66" i="12"/>
  <c r="AN67" i="12"/>
  <c r="AN68" i="12"/>
  <c r="AN69" i="12"/>
  <c r="AN70" i="12"/>
  <c r="AN71" i="12"/>
  <c r="AN72" i="12"/>
  <c r="AN73" i="12"/>
  <c r="AN74" i="12"/>
  <c r="AN75" i="12"/>
  <c r="AN76" i="12"/>
  <c r="AN77" i="12"/>
  <c r="AN78" i="12"/>
  <c r="AN79" i="12"/>
  <c r="AN80" i="12"/>
  <c r="AN81" i="12"/>
  <c r="AN82" i="12"/>
  <c r="AN83" i="12"/>
  <c r="AN84" i="12"/>
  <c r="AN85" i="12"/>
  <c r="AN86" i="12"/>
  <c r="AN87" i="12"/>
  <c r="AN88" i="12"/>
  <c r="AN89" i="12"/>
  <c r="AN90" i="12"/>
  <c r="AN91" i="12"/>
  <c r="AN92" i="12"/>
  <c r="AN93" i="12"/>
  <c r="AN94" i="12"/>
  <c r="AN95" i="12"/>
  <c r="AN96" i="12"/>
  <c r="AN97" i="12"/>
  <c r="AN98" i="12"/>
  <c r="AN99" i="12"/>
  <c r="AN100" i="12"/>
  <c r="AM2" i="12"/>
  <c r="AN2" i="12" s="1"/>
  <c r="AM3" i="12"/>
  <c r="AP3" i="12" s="1"/>
  <c r="AM4" i="12"/>
  <c r="AO4" i="12" s="1"/>
  <c r="AM5" i="12"/>
  <c r="AP5" i="12" s="1"/>
  <c r="AM6" i="12"/>
  <c r="AP6" i="12" s="1"/>
  <c r="AM7" i="12"/>
  <c r="AP7" i="12" s="1"/>
  <c r="AM8" i="12"/>
  <c r="AP8" i="12" s="1"/>
  <c r="AM9" i="12"/>
  <c r="AP9" i="12" s="1"/>
  <c r="AM10" i="12"/>
  <c r="AP10" i="12" s="1"/>
  <c r="AM11" i="12"/>
  <c r="AM12" i="12"/>
  <c r="AM13" i="12"/>
  <c r="AM14" i="12"/>
  <c r="AP14" i="12" s="1"/>
  <c r="AM15" i="12"/>
  <c r="AP15" i="12" s="1"/>
  <c r="AM16" i="12"/>
  <c r="AP16" i="12" s="1"/>
  <c r="AM17" i="12"/>
  <c r="AP17" i="12" s="1"/>
  <c r="AM18" i="12"/>
  <c r="AP18" i="12" s="1"/>
  <c r="AM19" i="12"/>
  <c r="AP19" i="12" s="1"/>
  <c r="AM20" i="12"/>
  <c r="AP20" i="12" s="1"/>
  <c r="AM21" i="12"/>
  <c r="AP21" i="12" s="1"/>
  <c r="AM22" i="12"/>
  <c r="AP22" i="12" s="1"/>
  <c r="AM23" i="12"/>
  <c r="AP23" i="12" s="1"/>
  <c r="AM24" i="12"/>
  <c r="AP24" i="12" s="1"/>
  <c r="AM25" i="12"/>
  <c r="AM26" i="12"/>
  <c r="AM27" i="12"/>
  <c r="AN27" i="12" s="1"/>
  <c r="AM28" i="12"/>
  <c r="AO28" i="12" s="1"/>
  <c r="AM29" i="12"/>
  <c r="AO29" i="12" s="1"/>
  <c r="AM30" i="12"/>
  <c r="AO30" i="12" s="1"/>
  <c r="AM31" i="12"/>
  <c r="AP31" i="12" s="1"/>
  <c r="AM32" i="12"/>
  <c r="AN32" i="12" s="1"/>
  <c r="AM33" i="12"/>
  <c r="AM34" i="12"/>
  <c r="AN34" i="12" s="1"/>
  <c r="AM35" i="12"/>
  <c r="AP35" i="12" s="1"/>
  <c r="AM36" i="12"/>
  <c r="AN36" i="12" s="1"/>
  <c r="AM37" i="12"/>
  <c r="AP37" i="12" s="1"/>
  <c r="AM38" i="12"/>
  <c r="AM39" i="12"/>
  <c r="AM40" i="12"/>
  <c r="AM41" i="12"/>
  <c r="AM42" i="12"/>
  <c r="AP42" i="12" s="1"/>
  <c r="AM43" i="12"/>
  <c r="AO43" i="12" s="1"/>
  <c r="AM44" i="12"/>
  <c r="AM45" i="12"/>
  <c r="AM46" i="12"/>
  <c r="AM47" i="12"/>
  <c r="AM48" i="12"/>
  <c r="AM49" i="12"/>
  <c r="AM50" i="12"/>
  <c r="AM51" i="12"/>
  <c r="AM52" i="12"/>
  <c r="AM53" i="12"/>
  <c r="AM54" i="12"/>
  <c r="AM55" i="12"/>
  <c r="AM56" i="12"/>
  <c r="AM57" i="12"/>
  <c r="AM58" i="12"/>
  <c r="AM59" i="12"/>
  <c r="AM60" i="12"/>
  <c r="AM61" i="12"/>
  <c r="AM62" i="12"/>
  <c r="AM63" i="12"/>
  <c r="AM64" i="12"/>
  <c r="AM65" i="12"/>
  <c r="AM66" i="12"/>
  <c r="AM67" i="12"/>
  <c r="AM68" i="12"/>
  <c r="AM69" i="12"/>
  <c r="AM70" i="12"/>
  <c r="AM71" i="12"/>
  <c r="AM72" i="12"/>
  <c r="AM73" i="12"/>
  <c r="AM74" i="12"/>
  <c r="AM75" i="12"/>
  <c r="AM76" i="12"/>
  <c r="AM77" i="12"/>
  <c r="AM78" i="12"/>
  <c r="AM79" i="12"/>
  <c r="AM80" i="12"/>
  <c r="AM81" i="12"/>
  <c r="AM82" i="12"/>
  <c r="AM83" i="12"/>
  <c r="AM84" i="12"/>
  <c r="AM85" i="12"/>
  <c r="AM86" i="12"/>
  <c r="AM87" i="12"/>
  <c r="AM88" i="12"/>
  <c r="AM89" i="12"/>
  <c r="AM90" i="12"/>
  <c r="AM91" i="12"/>
  <c r="AM92" i="12"/>
  <c r="AM93" i="12"/>
  <c r="AM94" i="12"/>
  <c r="AM95" i="12"/>
  <c r="AM96" i="12"/>
  <c r="AM97" i="12"/>
  <c r="AM98" i="12"/>
  <c r="AM99" i="12"/>
  <c r="AM100" i="12"/>
  <c r="AK8" i="12"/>
  <c r="AK9" i="12"/>
  <c r="AK10" i="12"/>
  <c r="AK11" i="12"/>
  <c r="AK12" i="12"/>
  <c r="AK13" i="12"/>
  <c r="AK14" i="12"/>
  <c r="AK19" i="12"/>
  <c r="AK22" i="12"/>
  <c r="AK24" i="12"/>
  <c r="AK25" i="12"/>
  <c r="AK26" i="12"/>
  <c r="AK33" i="12"/>
  <c r="AK39" i="12"/>
  <c r="AK40" i="12"/>
  <c r="AK41" i="12"/>
  <c r="AK44" i="12"/>
  <c r="AK45" i="12"/>
  <c r="AK46" i="12"/>
  <c r="AK47" i="12"/>
  <c r="AK48" i="12"/>
  <c r="AK49" i="12"/>
  <c r="AK50" i="12"/>
  <c r="AK51" i="12"/>
  <c r="AK52" i="12"/>
  <c r="AK53" i="12"/>
  <c r="AK54" i="12"/>
  <c r="AK55" i="12"/>
  <c r="AK56" i="12"/>
  <c r="AK57" i="12"/>
  <c r="AK58" i="12"/>
  <c r="AK59" i="12"/>
  <c r="AK60" i="12"/>
  <c r="AK61" i="12"/>
  <c r="AK62" i="12"/>
  <c r="AK63" i="12"/>
  <c r="AK64" i="12"/>
  <c r="AK65" i="12"/>
  <c r="AK66" i="12"/>
  <c r="AK67" i="12"/>
  <c r="AK68" i="12"/>
  <c r="AK69" i="12"/>
  <c r="AK70" i="12"/>
  <c r="AK71" i="12"/>
  <c r="AK72" i="12"/>
  <c r="AK73" i="12"/>
  <c r="AK74" i="12"/>
  <c r="AK75" i="12"/>
  <c r="AK76" i="12"/>
  <c r="AK77" i="12"/>
  <c r="AK78" i="12"/>
  <c r="AK79" i="12"/>
  <c r="AK80" i="12"/>
  <c r="AK81" i="12"/>
  <c r="AK82" i="12"/>
  <c r="AK83" i="12"/>
  <c r="AK84" i="12"/>
  <c r="AK85" i="12"/>
  <c r="AK86" i="12"/>
  <c r="AK87" i="12"/>
  <c r="AK88" i="12"/>
  <c r="AK89" i="12"/>
  <c r="AK90" i="12"/>
  <c r="AK91" i="12"/>
  <c r="AK92" i="12"/>
  <c r="AK93" i="12"/>
  <c r="AK94" i="12"/>
  <c r="AK95" i="12"/>
  <c r="AK96" i="12"/>
  <c r="AK97" i="12"/>
  <c r="AK98" i="12"/>
  <c r="AK99" i="12"/>
  <c r="AK100" i="12"/>
  <c r="AJ5" i="12"/>
  <c r="AJ8" i="12"/>
  <c r="AJ9" i="12"/>
  <c r="AJ10" i="12"/>
  <c r="AJ11" i="12"/>
  <c r="AJ12" i="12"/>
  <c r="AJ13" i="12"/>
  <c r="AJ14" i="12"/>
  <c r="AJ19" i="12"/>
  <c r="AJ24" i="12"/>
  <c r="AJ25" i="12"/>
  <c r="AJ26" i="12"/>
  <c r="AJ33" i="12"/>
  <c r="AJ39" i="12"/>
  <c r="AJ40" i="12"/>
  <c r="AJ41" i="12"/>
  <c r="AJ42" i="12"/>
  <c r="AJ44" i="12"/>
  <c r="AJ45" i="12"/>
  <c r="AJ46" i="12"/>
  <c r="AJ47" i="12"/>
  <c r="AJ48" i="12"/>
  <c r="AJ49" i="12"/>
  <c r="AJ50" i="12"/>
  <c r="AJ51" i="12"/>
  <c r="AJ52" i="12"/>
  <c r="AJ53" i="12"/>
  <c r="AJ54" i="12"/>
  <c r="AJ55" i="12"/>
  <c r="AJ56" i="12"/>
  <c r="AJ57" i="12"/>
  <c r="AJ58" i="12"/>
  <c r="AJ59" i="12"/>
  <c r="AJ60" i="12"/>
  <c r="AJ61" i="12"/>
  <c r="AJ62" i="12"/>
  <c r="AJ63" i="12"/>
  <c r="AJ64" i="12"/>
  <c r="AJ65" i="12"/>
  <c r="AJ66" i="12"/>
  <c r="AJ67" i="12"/>
  <c r="AJ68" i="12"/>
  <c r="AJ69" i="12"/>
  <c r="AJ70" i="12"/>
  <c r="AJ71" i="12"/>
  <c r="AJ72" i="12"/>
  <c r="AJ73" i="12"/>
  <c r="AJ74" i="12"/>
  <c r="AJ75" i="12"/>
  <c r="AJ76" i="12"/>
  <c r="AJ77" i="12"/>
  <c r="AJ78" i="12"/>
  <c r="AJ79" i="12"/>
  <c r="AJ80" i="12"/>
  <c r="AJ81" i="12"/>
  <c r="AJ82" i="12"/>
  <c r="AJ83" i="12"/>
  <c r="AJ84" i="12"/>
  <c r="AJ85" i="12"/>
  <c r="AJ86" i="12"/>
  <c r="AJ87" i="12"/>
  <c r="AJ88" i="12"/>
  <c r="AJ89" i="12"/>
  <c r="AJ90" i="12"/>
  <c r="AJ91" i="12"/>
  <c r="AJ92" i="12"/>
  <c r="AJ93" i="12"/>
  <c r="AJ94" i="12"/>
  <c r="AJ95" i="12"/>
  <c r="AJ96" i="12"/>
  <c r="AJ97" i="12"/>
  <c r="AJ98" i="12"/>
  <c r="AJ99" i="12"/>
  <c r="AJ100" i="12"/>
  <c r="AI8" i="12"/>
  <c r="AI9" i="12"/>
  <c r="AI10" i="12"/>
  <c r="AI11" i="12"/>
  <c r="AI12" i="12"/>
  <c r="AI13" i="12"/>
  <c r="AI14" i="12"/>
  <c r="AI19" i="12"/>
  <c r="AI24" i="12"/>
  <c r="AI25" i="12"/>
  <c r="AI26" i="12"/>
  <c r="AI29" i="12"/>
  <c r="AI33" i="12"/>
  <c r="AI39" i="12"/>
  <c r="AI40" i="12"/>
  <c r="AI41" i="12"/>
  <c r="AI42" i="12"/>
  <c r="AI43" i="12"/>
  <c r="AI44" i="12"/>
  <c r="AI45" i="12"/>
  <c r="AI46" i="12"/>
  <c r="AI47" i="12"/>
  <c r="AI48" i="12"/>
  <c r="AI49" i="12"/>
  <c r="AI50" i="12"/>
  <c r="AI51" i="12"/>
  <c r="AI52" i="12"/>
  <c r="AI53" i="12"/>
  <c r="AI54" i="12"/>
  <c r="AI55" i="12"/>
  <c r="AI56" i="12"/>
  <c r="AI57" i="12"/>
  <c r="AI58" i="12"/>
  <c r="AI59" i="12"/>
  <c r="AI60" i="12"/>
  <c r="AI61" i="12"/>
  <c r="AI62" i="12"/>
  <c r="AI63" i="12"/>
  <c r="AI64" i="12"/>
  <c r="AI65" i="12"/>
  <c r="AI66" i="12"/>
  <c r="AI67" i="12"/>
  <c r="AI68" i="12"/>
  <c r="AI69" i="12"/>
  <c r="AI70" i="12"/>
  <c r="AI71" i="12"/>
  <c r="AI72" i="12"/>
  <c r="AI73" i="12"/>
  <c r="AI74" i="12"/>
  <c r="AI75" i="12"/>
  <c r="AI76" i="12"/>
  <c r="AI77" i="12"/>
  <c r="AI78" i="12"/>
  <c r="AI79" i="12"/>
  <c r="AI80" i="12"/>
  <c r="AI81" i="12"/>
  <c r="AI82" i="12"/>
  <c r="AI83" i="12"/>
  <c r="AI84" i="12"/>
  <c r="AI85" i="12"/>
  <c r="AI86" i="12"/>
  <c r="AI87" i="12"/>
  <c r="AI88" i="12"/>
  <c r="AI89" i="12"/>
  <c r="AI90" i="12"/>
  <c r="AI91" i="12"/>
  <c r="AI92" i="12"/>
  <c r="AI93" i="12"/>
  <c r="AI94" i="12"/>
  <c r="AI95" i="12"/>
  <c r="AI96" i="12"/>
  <c r="AI97" i="12"/>
  <c r="AI98" i="12"/>
  <c r="AI99" i="12"/>
  <c r="AI100" i="12"/>
  <c r="AH2" i="12"/>
  <c r="AI2" i="12" s="1"/>
  <c r="AH3" i="12"/>
  <c r="AI3" i="12" s="1"/>
  <c r="AH4" i="12"/>
  <c r="AJ4" i="12" s="1"/>
  <c r="AH5" i="12"/>
  <c r="AK5" i="12" s="1"/>
  <c r="AH6" i="12"/>
  <c r="AK6" i="12" s="1"/>
  <c r="AH7" i="12"/>
  <c r="AI7" i="12" s="1"/>
  <c r="AH8" i="12"/>
  <c r="AH9" i="12"/>
  <c r="AH10" i="12"/>
  <c r="AH11" i="12"/>
  <c r="AH12" i="12"/>
  <c r="AH13" i="12"/>
  <c r="AH14" i="12"/>
  <c r="AH15" i="12"/>
  <c r="AK15" i="12" s="1"/>
  <c r="AH16" i="12"/>
  <c r="AJ16" i="12" s="1"/>
  <c r="AH17" i="12"/>
  <c r="AK17" i="12" s="1"/>
  <c r="AH18" i="12"/>
  <c r="AK18" i="12" s="1"/>
  <c r="AH19" i="12"/>
  <c r="AH20" i="12"/>
  <c r="AK20" i="12" s="1"/>
  <c r="AH21" i="12"/>
  <c r="AI21" i="12" s="1"/>
  <c r="AH22" i="12"/>
  <c r="AJ22" i="12" s="1"/>
  <c r="AH23" i="12"/>
  <c r="AJ23" i="12" s="1"/>
  <c r="AH24" i="12"/>
  <c r="AH25" i="12"/>
  <c r="AH26" i="12"/>
  <c r="AH27" i="12"/>
  <c r="AK27" i="12" s="1"/>
  <c r="AH28" i="12"/>
  <c r="AI28" i="12" s="1"/>
  <c r="AH29" i="12"/>
  <c r="AJ29" i="12" s="1"/>
  <c r="AH30" i="12"/>
  <c r="AI30" i="12" s="1"/>
  <c r="AH31" i="12"/>
  <c r="AI31" i="12" s="1"/>
  <c r="AH32" i="12"/>
  <c r="AJ32" i="12" s="1"/>
  <c r="AH33" i="12"/>
  <c r="AH34" i="12"/>
  <c r="AI34" i="12" s="1"/>
  <c r="AH35" i="12"/>
  <c r="AK35" i="12" s="1"/>
  <c r="AH36" i="12"/>
  <c r="AJ36" i="12" s="1"/>
  <c r="AH37" i="12"/>
  <c r="AJ37" i="12" s="1"/>
  <c r="AH38" i="12"/>
  <c r="AI38" i="12" s="1"/>
  <c r="AH39" i="12"/>
  <c r="AH40" i="12"/>
  <c r="AH41" i="12"/>
  <c r="AH42" i="12"/>
  <c r="AK42" i="12" s="1"/>
  <c r="AH43" i="12"/>
  <c r="AJ43" i="12" s="1"/>
  <c r="AH44" i="12"/>
  <c r="AH45" i="12"/>
  <c r="AH46" i="12"/>
  <c r="AH47" i="12"/>
  <c r="AH48" i="12"/>
  <c r="AH49" i="12"/>
  <c r="AH50" i="12"/>
  <c r="AH51" i="12"/>
  <c r="AH52" i="12"/>
  <c r="AH53" i="12"/>
  <c r="AH54" i="12"/>
  <c r="AH55" i="12"/>
  <c r="AH56" i="12"/>
  <c r="AH57" i="12"/>
  <c r="AH58" i="12"/>
  <c r="AH59" i="12"/>
  <c r="AH60" i="12"/>
  <c r="AH61" i="12"/>
  <c r="AH62" i="12"/>
  <c r="AH63" i="12"/>
  <c r="AH64" i="12"/>
  <c r="AH65" i="12"/>
  <c r="AH66" i="12"/>
  <c r="AH67" i="12"/>
  <c r="AH68" i="12"/>
  <c r="AH69" i="12"/>
  <c r="AH70" i="12"/>
  <c r="AH71" i="12"/>
  <c r="AH72" i="12"/>
  <c r="AH73" i="12"/>
  <c r="AH74" i="12"/>
  <c r="AH75" i="12"/>
  <c r="AH76" i="12"/>
  <c r="AH77" i="12"/>
  <c r="AH78" i="12"/>
  <c r="AH79" i="12"/>
  <c r="AH80" i="12"/>
  <c r="AH81" i="12"/>
  <c r="AH82" i="12"/>
  <c r="AH83" i="12"/>
  <c r="AH84" i="12"/>
  <c r="AH85" i="12"/>
  <c r="AH86" i="12"/>
  <c r="AH87" i="12"/>
  <c r="AH88" i="12"/>
  <c r="AH89" i="12"/>
  <c r="AH90" i="12"/>
  <c r="AH91" i="12"/>
  <c r="AH92" i="12"/>
  <c r="AH93" i="12"/>
  <c r="AH94" i="12"/>
  <c r="AH95" i="12"/>
  <c r="AH96" i="12"/>
  <c r="AH97" i="12"/>
  <c r="AH98" i="12"/>
  <c r="AH99" i="12"/>
  <c r="AH100" i="12"/>
  <c r="AB1" i="12"/>
  <c r="AE1" i="12" s="1"/>
  <c r="W1" i="12"/>
  <c r="Z1" i="12" s="1"/>
  <c r="AE12" i="12"/>
  <c r="AE26" i="12"/>
  <c r="AE28" i="12"/>
  <c r="AE40" i="12"/>
  <c r="AE44" i="12"/>
  <c r="AE48" i="12"/>
  <c r="AE50" i="12"/>
  <c r="AE51" i="12"/>
  <c r="AE52" i="12"/>
  <c r="AE54" i="12"/>
  <c r="AE55" i="12"/>
  <c r="AE56" i="12"/>
  <c r="AE59" i="12"/>
  <c r="AE60" i="12"/>
  <c r="AE64" i="12"/>
  <c r="AE66" i="12"/>
  <c r="AE67" i="12"/>
  <c r="AE68" i="12"/>
  <c r="AE70" i="12"/>
  <c r="AE71" i="12"/>
  <c r="AE72" i="12"/>
  <c r="AE75" i="12"/>
  <c r="AE76" i="12"/>
  <c r="AE80" i="12"/>
  <c r="AE82" i="12"/>
  <c r="AE83" i="12"/>
  <c r="AE84" i="12"/>
  <c r="AE86" i="12"/>
  <c r="AE87" i="12"/>
  <c r="AE88" i="12"/>
  <c r="AE91" i="12"/>
  <c r="AE92" i="12"/>
  <c r="AE96" i="12"/>
  <c r="AE98" i="12"/>
  <c r="AE99" i="12"/>
  <c r="AE100" i="12"/>
  <c r="AD13" i="12"/>
  <c r="AD25" i="12"/>
  <c r="AD39" i="12"/>
  <c r="AD44" i="12"/>
  <c r="AD46" i="12"/>
  <c r="AD47" i="12"/>
  <c r="AD48" i="12"/>
  <c r="AD50" i="12"/>
  <c r="AD51" i="12"/>
  <c r="AD52" i="12"/>
  <c r="AD55" i="12"/>
  <c r="AD56" i="12"/>
  <c r="AD60" i="12"/>
  <c r="AD62" i="12"/>
  <c r="AD63" i="12"/>
  <c r="AD64" i="12"/>
  <c r="AD66" i="12"/>
  <c r="AD67" i="12"/>
  <c r="AD68" i="12"/>
  <c r="AD71" i="12"/>
  <c r="AD72" i="12"/>
  <c r="AD76" i="12"/>
  <c r="AD78" i="12"/>
  <c r="AD79" i="12"/>
  <c r="AD80" i="12"/>
  <c r="AD82" i="12"/>
  <c r="AD83" i="12"/>
  <c r="AD84" i="12"/>
  <c r="AD87" i="12"/>
  <c r="AD88" i="12"/>
  <c r="AD92" i="12"/>
  <c r="AD94" i="12"/>
  <c r="AD95" i="12"/>
  <c r="AD96" i="12"/>
  <c r="AD98" i="12"/>
  <c r="AD99" i="12"/>
  <c r="AD100" i="12"/>
  <c r="AC15" i="12"/>
  <c r="AC16" i="12"/>
  <c r="AC25" i="12"/>
  <c r="AC28" i="12"/>
  <c r="AC31" i="12"/>
  <c r="AC32" i="12"/>
  <c r="AC39" i="12"/>
  <c r="AC40" i="12"/>
  <c r="AC44" i="12"/>
  <c r="AC46" i="12"/>
  <c r="AC48" i="12"/>
  <c r="AC50" i="12"/>
  <c r="AC52" i="12"/>
  <c r="AC56" i="12"/>
  <c r="AC57" i="12"/>
  <c r="AC60" i="12"/>
  <c r="AC62" i="12"/>
  <c r="AC64" i="12"/>
  <c r="AC66" i="12"/>
  <c r="AC68" i="12"/>
  <c r="AC72" i="12"/>
  <c r="AC73" i="12"/>
  <c r="AC76" i="12"/>
  <c r="AC78" i="12"/>
  <c r="AC80" i="12"/>
  <c r="AC82" i="12"/>
  <c r="AC84" i="12"/>
  <c r="AC88" i="12"/>
  <c r="AC89" i="12"/>
  <c r="AC92" i="12"/>
  <c r="AC94" i="12"/>
  <c r="AC96" i="12"/>
  <c r="AC98" i="12"/>
  <c r="AC100" i="12"/>
  <c r="AB2" i="12"/>
  <c r="AD2" i="12" s="1"/>
  <c r="AB3" i="12"/>
  <c r="AC3" i="12" s="1"/>
  <c r="AB4" i="12"/>
  <c r="AD4" i="12" s="1"/>
  <c r="AB5" i="12"/>
  <c r="AE5" i="12" s="1"/>
  <c r="AB6" i="12"/>
  <c r="AD6" i="12" s="1"/>
  <c r="AB7" i="12"/>
  <c r="AC7" i="12" s="1"/>
  <c r="AB8" i="12"/>
  <c r="AD8" i="12" s="1"/>
  <c r="AB9" i="12"/>
  <c r="AE9" i="12" s="1"/>
  <c r="AB10" i="12"/>
  <c r="AD10" i="12" s="1"/>
  <c r="AB11" i="12"/>
  <c r="AC11" i="12" s="1"/>
  <c r="AB12" i="12"/>
  <c r="AD12" i="12" s="1"/>
  <c r="AB13" i="12"/>
  <c r="AB14" i="12"/>
  <c r="AD14" i="12" s="1"/>
  <c r="AB15" i="12"/>
  <c r="AE15" i="12" s="1"/>
  <c r="AB16" i="12"/>
  <c r="AD16" i="12" s="1"/>
  <c r="AB17" i="12"/>
  <c r="AD17" i="12" s="1"/>
  <c r="AB18" i="12"/>
  <c r="AD18" i="12" s="1"/>
  <c r="AB19" i="12"/>
  <c r="AE19" i="12" s="1"/>
  <c r="AB20" i="12"/>
  <c r="AE20" i="12" s="1"/>
  <c r="AB21" i="12"/>
  <c r="AB22" i="12"/>
  <c r="AE22" i="12" s="1"/>
  <c r="AB23" i="12"/>
  <c r="AE23" i="12" s="1"/>
  <c r="AB24" i="12"/>
  <c r="AC24" i="12" s="1"/>
  <c r="AB25" i="12"/>
  <c r="AE25" i="12" s="1"/>
  <c r="AB26" i="12"/>
  <c r="AC26" i="12" s="1"/>
  <c r="AB27" i="12"/>
  <c r="AE27" i="12" s="1"/>
  <c r="AB28" i="12"/>
  <c r="AD28" i="12" s="1"/>
  <c r="AB29" i="12"/>
  <c r="AB30" i="12"/>
  <c r="AE30" i="12" s="1"/>
  <c r="AB31" i="12"/>
  <c r="AE31" i="12" s="1"/>
  <c r="AB32" i="12"/>
  <c r="AE32" i="12" s="1"/>
  <c r="AB33" i="12"/>
  <c r="AB34" i="12"/>
  <c r="AC34" i="12" s="1"/>
  <c r="AB35" i="12"/>
  <c r="AD35" i="12" s="1"/>
  <c r="AB36" i="12"/>
  <c r="AD36" i="12" s="1"/>
  <c r="AB37" i="12"/>
  <c r="AE37" i="12" s="1"/>
  <c r="AB38" i="12"/>
  <c r="AE38" i="12" s="1"/>
  <c r="AB39" i="12"/>
  <c r="AE39" i="12" s="1"/>
  <c r="AB40" i="12"/>
  <c r="AD40" i="12" s="1"/>
  <c r="AB41" i="12"/>
  <c r="AB42" i="12"/>
  <c r="AD42" i="12" s="1"/>
  <c r="AB43" i="12"/>
  <c r="AE43" i="12" s="1"/>
  <c r="AB44" i="12"/>
  <c r="AB45" i="12"/>
  <c r="AB46" i="12"/>
  <c r="AE46" i="12" s="1"/>
  <c r="AB47" i="12"/>
  <c r="AC47" i="12" s="1"/>
  <c r="AB48" i="12"/>
  <c r="AB49" i="12"/>
  <c r="AB50" i="12"/>
  <c r="AB51" i="12"/>
  <c r="AC51" i="12" s="1"/>
  <c r="AB52" i="12"/>
  <c r="AB53" i="12"/>
  <c r="AB54" i="12"/>
  <c r="AD54" i="12" s="1"/>
  <c r="AB55" i="12"/>
  <c r="AC55" i="12" s="1"/>
  <c r="AB56" i="12"/>
  <c r="AB57" i="12"/>
  <c r="AB58" i="12"/>
  <c r="AD58" i="12" s="1"/>
  <c r="AB59" i="12"/>
  <c r="AC59" i="12" s="1"/>
  <c r="AB60" i="12"/>
  <c r="AB61" i="12"/>
  <c r="AB62" i="12"/>
  <c r="AE62" i="12" s="1"/>
  <c r="AB63" i="12"/>
  <c r="AC63" i="12" s="1"/>
  <c r="AB64" i="12"/>
  <c r="AB65" i="12"/>
  <c r="AB66" i="12"/>
  <c r="AB67" i="12"/>
  <c r="AC67" i="12" s="1"/>
  <c r="AB68" i="12"/>
  <c r="AB69" i="12"/>
  <c r="AB70" i="12"/>
  <c r="AD70" i="12" s="1"/>
  <c r="AB71" i="12"/>
  <c r="AC71" i="12" s="1"/>
  <c r="AB72" i="12"/>
  <c r="AB73" i="12"/>
  <c r="AB74" i="12"/>
  <c r="AD74" i="12" s="1"/>
  <c r="AB75" i="12"/>
  <c r="AC75" i="12" s="1"/>
  <c r="AB76" i="12"/>
  <c r="AB77" i="12"/>
  <c r="AB78" i="12"/>
  <c r="AE78" i="12" s="1"/>
  <c r="AB79" i="12"/>
  <c r="AC79" i="12" s="1"/>
  <c r="AB80" i="12"/>
  <c r="AB81" i="12"/>
  <c r="AB82" i="12"/>
  <c r="AB83" i="12"/>
  <c r="AC83" i="12" s="1"/>
  <c r="AB84" i="12"/>
  <c r="AB85" i="12"/>
  <c r="AB86" i="12"/>
  <c r="AD86" i="12" s="1"/>
  <c r="AB87" i="12"/>
  <c r="AC87" i="12" s="1"/>
  <c r="AB88" i="12"/>
  <c r="AB89" i="12"/>
  <c r="AB90" i="12"/>
  <c r="AD90" i="12" s="1"/>
  <c r="AB91" i="12"/>
  <c r="AC91" i="12" s="1"/>
  <c r="AB92" i="12"/>
  <c r="AB93" i="12"/>
  <c r="AB94" i="12"/>
  <c r="AE94" i="12" s="1"/>
  <c r="AB95" i="12"/>
  <c r="AC95" i="12" s="1"/>
  <c r="AB96" i="12"/>
  <c r="AB97" i="12"/>
  <c r="AB98" i="12"/>
  <c r="AB99" i="12"/>
  <c r="AC99" i="12" s="1"/>
  <c r="AB100" i="12"/>
  <c r="Q1" i="12"/>
  <c r="S1" i="12" s="1"/>
  <c r="Z25" i="12"/>
  <c r="Z39" i="12"/>
  <c r="Z46" i="12"/>
  <c r="Z57" i="12"/>
  <c r="Z58" i="12"/>
  <c r="Z69" i="12"/>
  <c r="Z78" i="12"/>
  <c r="Z79" i="12"/>
  <c r="Z83" i="12"/>
  <c r="Z86" i="12"/>
  <c r="Z87" i="12"/>
  <c r="Z91" i="12"/>
  <c r="Z94" i="12"/>
  <c r="Z95" i="12"/>
  <c r="Z99" i="12"/>
  <c r="Y13" i="12"/>
  <c r="Y21" i="12"/>
  <c r="Y35" i="12"/>
  <c r="Y38" i="12"/>
  <c r="Y39" i="12"/>
  <c r="Y47" i="12"/>
  <c r="Y51" i="12"/>
  <c r="Y55" i="12"/>
  <c r="Y59" i="12"/>
  <c r="Y63" i="12"/>
  <c r="Y67" i="12"/>
  <c r="Y71" i="12"/>
  <c r="Y75" i="12"/>
  <c r="Y79" i="12"/>
  <c r="Y83" i="12"/>
  <c r="Y87" i="12"/>
  <c r="Y91" i="12"/>
  <c r="Y95" i="12"/>
  <c r="Y97" i="12"/>
  <c r="Y99" i="12"/>
  <c r="X39" i="12"/>
  <c r="X45" i="12"/>
  <c r="X47" i="12"/>
  <c r="X49" i="12"/>
  <c r="X51" i="12"/>
  <c r="X55" i="12"/>
  <c r="X59" i="12"/>
  <c r="X61" i="12"/>
  <c r="X63" i="12"/>
  <c r="X65" i="12"/>
  <c r="X67" i="12"/>
  <c r="X71" i="12"/>
  <c r="X75" i="12"/>
  <c r="X77" i="12"/>
  <c r="X79" i="12"/>
  <c r="X81" i="12"/>
  <c r="X83" i="12"/>
  <c r="X87" i="12"/>
  <c r="X91" i="12"/>
  <c r="X93" i="12"/>
  <c r="X95" i="12"/>
  <c r="X97" i="12"/>
  <c r="X99" i="12"/>
  <c r="W2" i="12"/>
  <c r="Y2" i="12" s="1"/>
  <c r="W3" i="12"/>
  <c r="Y3" i="12" s="1"/>
  <c r="W4" i="12"/>
  <c r="Y4" i="12" s="1"/>
  <c r="W5" i="12"/>
  <c r="Z5" i="12" s="1"/>
  <c r="W6" i="12"/>
  <c r="Y6" i="12" s="1"/>
  <c r="W7" i="12"/>
  <c r="Y7" i="12" s="1"/>
  <c r="W8" i="12"/>
  <c r="W9" i="12"/>
  <c r="Z9" i="12" s="1"/>
  <c r="W10" i="12"/>
  <c r="Y10" i="12" s="1"/>
  <c r="W11" i="12"/>
  <c r="Y11" i="12" s="1"/>
  <c r="W12" i="12"/>
  <c r="X12" i="12" s="1"/>
  <c r="W13" i="12"/>
  <c r="W14" i="12"/>
  <c r="Y14" i="12" s="1"/>
  <c r="W15" i="12"/>
  <c r="Z15" i="12" s="1"/>
  <c r="W16" i="12"/>
  <c r="X16" i="12" s="1"/>
  <c r="W17" i="12"/>
  <c r="Y17" i="12" s="1"/>
  <c r="W18" i="12"/>
  <c r="Y18" i="12" s="1"/>
  <c r="W19" i="12"/>
  <c r="Z19" i="12" s="1"/>
  <c r="W20" i="12"/>
  <c r="Z20" i="12" s="1"/>
  <c r="W21" i="12"/>
  <c r="Z21" i="12" s="1"/>
  <c r="W22" i="12"/>
  <c r="X22" i="12" s="1"/>
  <c r="W23" i="12"/>
  <c r="Y23" i="12" s="1"/>
  <c r="W24" i="12"/>
  <c r="Y24" i="12" s="1"/>
  <c r="W25" i="12"/>
  <c r="Y25" i="12" s="1"/>
  <c r="W26" i="12"/>
  <c r="Z26" i="12" s="1"/>
  <c r="W27" i="12"/>
  <c r="Y27" i="12" s="1"/>
  <c r="W28" i="12"/>
  <c r="X28" i="12" s="1"/>
  <c r="W29" i="12"/>
  <c r="Z29" i="12" s="1"/>
  <c r="W30" i="12"/>
  <c r="Z30" i="12" s="1"/>
  <c r="W31" i="12"/>
  <c r="X31" i="12" s="1"/>
  <c r="W32" i="12"/>
  <c r="X32" i="12" s="1"/>
  <c r="W33" i="12"/>
  <c r="Y33" i="12" s="1"/>
  <c r="W34" i="12"/>
  <c r="X34" i="12" s="1"/>
  <c r="W35" i="12"/>
  <c r="X35" i="12" s="1"/>
  <c r="W36" i="12"/>
  <c r="X36" i="12" s="1"/>
  <c r="W37" i="12"/>
  <c r="Z37" i="12" s="1"/>
  <c r="W38" i="12"/>
  <c r="Z38" i="12" s="1"/>
  <c r="W39" i="12"/>
  <c r="W40" i="12"/>
  <c r="Y40" i="12" s="1"/>
  <c r="W41" i="12"/>
  <c r="W42" i="12"/>
  <c r="Y42" i="12" s="1"/>
  <c r="W43" i="12"/>
  <c r="Z43" i="12" s="1"/>
  <c r="W44" i="12"/>
  <c r="Z44" i="12" s="1"/>
  <c r="W45" i="12"/>
  <c r="W46" i="12"/>
  <c r="W47" i="12"/>
  <c r="Z47" i="12" s="1"/>
  <c r="W48" i="12"/>
  <c r="Z48" i="12" s="1"/>
  <c r="W49" i="12"/>
  <c r="W50" i="12"/>
  <c r="W51" i="12"/>
  <c r="Z51" i="12" s="1"/>
  <c r="W52" i="12"/>
  <c r="Z52" i="12" s="1"/>
  <c r="W53" i="12"/>
  <c r="Y53" i="12" s="1"/>
  <c r="W54" i="12"/>
  <c r="W55" i="12"/>
  <c r="Z55" i="12" s="1"/>
  <c r="W56" i="12"/>
  <c r="Z56" i="12" s="1"/>
  <c r="W57" i="12"/>
  <c r="Y57" i="12" s="1"/>
  <c r="W58" i="12"/>
  <c r="W59" i="12"/>
  <c r="Z59" i="12" s="1"/>
  <c r="W60" i="12"/>
  <c r="Z60" i="12" s="1"/>
  <c r="W61" i="12"/>
  <c r="W62" i="12"/>
  <c r="W63" i="12"/>
  <c r="Z63" i="12" s="1"/>
  <c r="W64" i="12"/>
  <c r="Y64" i="12" s="1"/>
  <c r="W65" i="12"/>
  <c r="W66" i="12"/>
  <c r="W67" i="12"/>
  <c r="Z67" i="12" s="1"/>
  <c r="W68" i="12"/>
  <c r="X68" i="12" s="1"/>
  <c r="W69" i="12"/>
  <c r="Y69" i="12" s="1"/>
  <c r="W70" i="12"/>
  <c r="W71" i="12"/>
  <c r="Z71" i="12" s="1"/>
  <c r="W72" i="12"/>
  <c r="Z72" i="12" s="1"/>
  <c r="W73" i="12"/>
  <c r="Y73" i="12" s="1"/>
  <c r="W74" i="12"/>
  <c r="W75" i="12"/>
  <c r="Z75" i="12" s="1"/>
  <c r="W76" i="12"/>
  <c r="Z76" i="12" s="1"/>
  <c r="W77" i="12"/>
  <c r="W78" i="12"/>
  <c r="W79" i="12"/>
  <c r="W80" i="12"/>
  <c r="Z80" i="12" s="1"/>
  <c r="W81" i="12"/>
  <c r="W82" i="12"/>
  <c r="W83" i="12"/>
  <c r="W84" i="12"/>
  <c r="Z84" i="12" s="1"/>
  <c r="W85" i="12"/>
  <c r="X85" i="12" s="1"/>
  <c r="W86" i="12"/>
  <c r="W87" i="12"/>
  <c r="W88" i="12"/>
  <c r="Z88" i="12" s="1"/>
  <c r="W89" i="12"/>
  <c r="Z89" i="12" s="1"/>
  <c r="W90" i="12"/>
  <c r="W91" i="12"/>
  <c r="W92" i="12"/>
  <c r="Z92" i="12" s="1"/>
  <c r="W93" i="12"/>
  <c r="Z93" i="12" s="1"/>
  <c r="W94" i="12"/>
  <c r="W95" i="12"/>
  <c r="W96" i="12"/>
  <c r="Z96" i="12" s="1"/>
  <c r="W97" i="12"/>
  <c r="Z97" i="12" s="1"/>
  <c r="W98" i="12"/>
  <c r="W99" i="12"/>
  <c r="W100" i="12"/>
  <c r="Z100" i="12" s="1"/>
  <c r="L1" i="12"/>
  <c r="N1" i="12" s="1"/>
  <c r="T6" i="12"/>
  <c r="T10" i="12"/>
  <c r="T11" i="12"/>
  <c r="T12" i="12"/>
  <c r="T13" i="12"/>
  <c r="T14" i="12"/>
  <c r="T25" i="12"/>
  <c r="T26" i="12"/>
  <c r="T28" i="12"/>
  <c r="T31" i="12"/>
  <c r="T33" i="12"/>
  <c r="T34" i="12"/>
  <c r="T35" i="12"/>
  <c r="T36" i="12"/>
  <c r="T39" i="12"/>
  <c r="T40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S10" i="12"/>
  <c r="S11" i="12"/>
  <c r="S12" i="12"/>
  <c r="S13" i="12"/>
  <c r="S14" i="12"/>
  <c r="S17" i="12"/>
  <c r="S18" i="12"/>
  <c r="S22" i="12"/>
  <c r="S25" i="12"/>
  <c r="S26" i="12"/>
  <c r="S28" i="12"/>
  <c r="S33" i="12"/>
  <c r="S34" i="12"/>
  <c r="S35" i="12"/>
  <c r="S36" i="12"/>
  <c r="S39" i="12"/>
  <c r="S40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R10" i="12"/>
  <c r="R11" i="12"/>
  <c r="R12" i="12"/>
  <c r="R13" i="12"/>
  <c r="R14" i="12"/>
  <c r="R20" i="12"/>
  <c r="R25" i="12"/>
  <c r="R26" i="12"/>
  <c r="R31" i="12"/>
  <c r="R33" i="12"/>
  <c r="R34" i="12"/>
  <c r="R35" i="12"/>
  <c r="R39" i="12"/>
  <c r="R40" i="12"/>
  <c r="R41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Q2" i="12"/>
  <c r="T2" i="12" s="1"/>
  <c r="Q3" i="12"/>
  <c r="R3" i="12" s="1"/>
  <c r="Q4" i="12"/>
  <c r="T4" i="12" s="1"/>
  <c r="Q5" i="12"/>
  <c r="T5" i="12" s="1"/>
  <c r="Q6" i="12"/>
  <c r="S6" i="12" s="1"/>
  <c r="Q7" i="12"/>
  <c r="S7" i="12" s="1"/>
  <c r="Q8" i="12"/>
  <c r="T8" i="12" s="1"/>
  <c r="Q9" i="12"/>
  <c r="T9" i="12" s="1"/>
  <c r="Q10" i="12"/>
  <c r="Q11" i="12"/>
  <c r="Q12" i="12"/>
  <c r="Q13" i="12"/>
  <c r="Q14" i="12"/>
  <c r="Q15" i="12"/>
  <c r="T15" i="12" s="1"/>
  <c r="Q16" i="12"/>
  <c r="T16" i="12" s="1"/>
  <c r="Q17" i="12"/>
  <c r="T17" i="12" s="1"/>
  <c r="Q18" i="12"/>
  <c r="T18" i="12" s="1"/>
  <c r="Q19" i="12"/>
  <c r="T19" i="12" s="1"/>
  <c r="Q20" i="12"/>
  <c r="S20" i="12" s="1"/>
  <c r="Q21" i="12"/>
  <c r="T21" i="12" s="1"/>
  <c r="Q22" i="12"/>
  <c r="R22" i="12" s="1"/>
  <c r="Q23" i="12"/>
  <c r="T23" i="12" s="1"/>
  <c r="Q24" i="12"/>
  <c r="T24" i="12" s="1"/>
  <c r="Q25" i="12"/>
  <c r="Q26" i="12"/>
  <c r="Q27" i="12"/>
  <c r="T27" i="12" s="1"/>
  <c r="Q28" i="12"/>
  <c r="R28" i="12" s="1"/>
  <c r="Q29" i="12"/>
  <c r="R29" i="12" s="1"/>
  <c r="Q30" i="12"/>
  <c r="S30" i="12" s="1"/>
  <c r="Q31" i="12"/>
  <c r="S31" i="12" s="1"/>
  <c r="Q32" i="12"/>
  <c r="T32" i="12" s="1"/>
  <c r="Q33" i="12"/>
  <c r="Q34" i="12"/>
  <c r="Q35" i="12"/>
  <c r="Q36" i="12"/>
  <c r="R36" i="12" s="1"/>
  <c r="Q37" i="12"/>
  <c r="T37" i="12" s="1"/>
  <c r="Q38" i="12"/>
  <c r="R38" i="12" s="1"/>
  <c r="Q39" i="12"/>
  <c r="Q40" i="12"/>
  <c r="Q41" i="12"/>
  <c r="S41" i="12" s="1"/>
  <c r="Q42" i="12"/>
  <c r="R42" i="12" s="1"/>
  <c r="Q43" i="12"/>
  <c r="R43" i="12" s="1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N2" i="12"/>
  <c r="N12" i="12"/>
  <c r="N13" i="12"/>
  <c r="N14" i="12"/>
  <c r="N23" i="12"/>
  <c r="N24" i="12"/>
  <c r="N25" i="12"/>
  <c r="N26" i="12"/>
  <c r="N33" i="12"/>
  <c r="N39" i="12"/>
  <c r="N40" i="12"/>
  <c r="N42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M2" i="12"/>
  <c r="M12" i="12"/>
  <c r="M13" i="12"/>
  <c r="M14" i="12"/>
  <c r="M23" i="12"/>
  <c r="M24" i="12"/>
  <c r="M25" i="12"/>
  <c r="M26" i="12"/>
  <c r="M29" i="12"/>
  <c r="M33" i="12"/>
  <c r="M39" i="12"/>
  <c r="M40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F1" i="12"/>
  <c r="I1" i="12" s="1"/>
  <c r="O12" i="12"/>
  <c r="O13" i="12"/>
  <c r="O24" i="12"/>
  <c r="O25" i="12"/>
  <c r="O26" i="12"/>
  <c r="O33" i="12"/>
  <c r="O39" i="12"/>
  <c r="O40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L2" i="12"/>
  <c r="O2" i="12" s="1"/>
  <c r="L3" i="12"/>
  <c r="N3" i="12" s="1"/>
  <c r="L4" i="12"/>
  <c r="O4" i="12" s="1"/>
  <c r="L5" i="12"/>
  <c r="O5" i="12" s="1"/>
  <c r="L6" i="12"/>
  <c r="O6" i="12" s="1"/>
  <c r="L7" i="12"/>
  <c r="N7" i="12" s="1"/>
  <c r="L8" i="12"/>
  <c r="N8" i="12" s="1"/>
  <c r="L9" i="12"/>
  <c r="O9" i="12" s="1"/>
  <c r="L10" i="12"/>
  <c r="O10" i="12" s="1"/>
  <c r="L11" i="12"/>
  <c r="N11" i="12" s="1"/>
  <c r="L12" i="12"/>
  <c r="L13" i="12"/>
  <c r="L14" i="12"/>
  <c r="O14" i="12" s="1"/>
  <c r="L15" i="12"/>
  <c r="N15" i="12" s="1"/>
  <c r="L16" i="12"/>
  <c r="N16" i="12" s="1"/>
  <c r="L17" i="12"/>
  <c r="N17" i="12" s="1"/>
  <c r="L18" i="12"/>
  <c r="M18" i="12" s="1"/>
  <c r="L19" i="12"/>
  <c r="N19" i="12" s="1"/>
  <c r="L20" i="12"/>
  <c r="N20" i="12" s="1"/>
  <c r="L21" i="12"/>
  <c r="M21" i="12" s="1"/>
  <c r="L22" i="12"/>
  <c r="M22" i="12" s="1"/>
  <c r="L23" i="12"/>
  <c r="O23" i="12" s="1"/>
  <c r="L24" i="12"/>
  <c r="L25" i="12"/>
  <c r="L26" i="12"/>
  <c r="L27" i="12"/>
  <c r="M27" i="12" s="1"/>
  <c r="L28" i="12"/>
  <c r="M28" i="12" s="1"/>
  <c r="L29" i="12"/>
  <c r="N29" i="12" s="1"/>
  <c r="L30" i="12"/>
  <c r="M30" i="12" s="1"/>
  <c r="L31" i="12"/>
  <c r="M31" i="12" s="1"/>
  <c r="L32" i="12"/>
  <c r="N32" i="12" s="1"/>
  <c r="L33" i="12"/>
  <c r="L34" i="12"/>
  <c r="O34" i="12" s="1"/>
  <c r="L35" i="12"/>
  <c r="N35" i="12" s="1"/>
  <c r="L36" i="12"/>
  <c r="O36" i="12" s="1"/>
  <c r="L37" i="12"/>
  <c r="N37" i="12" s="1"/>
  <c r="L38" i="12"/>
  <c r="O38" i="12" s="1"/>
  <c r="L39" i="12"/>
  <c r="L40" i="12"/>
  <c r="L41" i="12"/>
  <c r="M41" i="12" s="1"/>
  <c r="L42" i="12"/>
  <c r="M42" i="12" s="1"/>
  <c r="L43" i="12"/>
  <c r="O43" i="12" s="1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A1" i="12"/>
  <c r="AS32" i="11"/>
  <c r="AK28" i="11"/>
  <c r="I26" i="12"/>
  <c r="I39" i="12"/>
  <c r="I46" i="12"/>
  <c r="I47" i="12"/>
  <c r="I50" i="12"/>
  <c r="I54" i="12"/>
  <c r="I55" i="12"/>
  <c r="I58" i="12"/>
  <c r="I62" i="12"/>
  <c r="I63" i="12"/>
  <c r="I66" i="12"/>
  <c r="I70" i="12"/>
  <c r="I71" i="12"/>
  <c r="I74" i="12"/>
  <c r="I78" i="12"/>
  <c r="I79" i="12"/>
  <c r="I82" i="12"/>
  <c r="I86" i="12"/>
  <c r="I87" i="12"/>
  <c r="I90" i="12"/>
  <c r="I94" i="12"/>
  <c r="I95" i="12"/>
  <c r="I98" i="12"/>
  <c r="H13" i="12"/>
  <c r="H26" i="12"/>
  <c r="H29" i="12"/>
  <c r="H40" i="12"/>
  <c r="H45" i="12"/>
  <c r="H46" i="12"/>
  <c r="H48" i="12"/>
  <c r="H50" i="12"/>
  <c r="H53" i="12"/>
  <c r="H54" i="12"/>
  <c r="H56" i="12"/>
  <c r="H58" i="12"/>
  <c r="H61" i="12"/>
  <c r="H62" i="12"/>
  <c r="H64" i="12"/>
  <c r="H66" i="12"/>
  <c r="H69" i="12"/>
  <c r="H70" i="12"/>
  <c r="H72" i="12"/>
  <c r="H74" i="12"/>
  <c r="H77" i="12"/>
  <c r="H78" i="12"/>
  <c r="H80" i="12"/>
  <c r="H82" i="12"/>
  <c r="H85" i="12"/>
  <c r="H86" i="12"/>
  <c r="H88" i="12"/>
  <c r="H90" i="12"/>
  <c r="H93" i="12"/>
  <c r="H94" i="12"/>
  <c r="H96" i="12"/>
  <c r="H98" i="12"/>
  <c r="G11" i="12"/>
  <c r="G26" i="12"/>
  <c r="G35" i="12"/>
  <c r="G40" i="12"/>
  <c r="G46" i="12"/>
  <c r="G48" i="12"/>
  <c r="G50" i="12"/>
  <c r="G51" i="12"/>
  <c r="G54" i="12"/>
  <c r="G56" i="12"/>
  <c r="G58" i="12"/>
  <c r="G59" i="12"/>
  <c r="G62" i="12"/>
  <c r="G64" i="12"/>
  <c r="G66" i="12"/>
  <c r="G67" i="12"/>
  <c r="G70" i="12"/>
  <c r="G72" i="12"/>
  <c r="G74" i="12"/>
  <c r="G75" i="12"/>
  <c r="G78" i="12"/>
  <c r="G80" i="12"/>
  <c r="G82" i="12"/>
  <c r="G83" i="12"/>
  <c r="G86" i="12"/>
  <c r="G88" i="12"/>
  <c r="G90" i="12"/>
  <c r="G91" i="12"/>
  <c r="G94" i="12"/>
  <c r="G96" i="12"/>
  <c r="G98" i="12"/>
  <c r="G99" i="12"/>
  <c r="F2" i="12"/>
  <c r="I2" i="12" s="1"/>
  <c r="F3" i="12"/>
  <c r="H3" i="12" s="1"/>
  <c r="F4" i="12"/>
  <c r="G4" i="12" s="1"/>
  <c r="F5" i="12"/>
  <c r="I5" i="12" s="1"/>
  <c r="F6" i="12"/>
  <c r="H6" i="12" s="1"/>
  <c r="F7" i="12"/>
  <c r="I7" i="12" s="1"/>
  <c r="F8" i="12"/>
  <c r="G8" i="12" s="1"/>
  <c r="F9" i="12"/>
  <c r="I9" i="12" s="1"/>
  <c r="F10" i="12"/>
  <c r="H10" i="12" s="1"/>
  <c r="F11" i="12"/>
  <c r="H11" i="12" s="1"/>
  <c r="F12" i="12"/>
  <c r="F13" i="12"/>
  <c r="F14" i="12"/>
  <c r="H14" i="12" s="1"/>
  <c r="F15" i="12"/>
  <c r="H15" i="12" s="1"/>
  <c r="F16" i="12"/>
  <c r="I16" i="12" s="1"/>
  <c r="F17" i="12"/>
  <c r="F18" i="12"/>
  <c r="I18" i="12" s="1"/>
  <c r="F19" i="12"/>
  <c r="H19" i="12" s="1"/>
  <c r="F20" i="12"/>
  <c r="F21" i="12"/>
  <c r="H21" i="12" s="1"/>
  <c r="F22" i="12"/>
  <c r="I22" i="12" s="1"/>
  <c r="F23" i="12"/>
  <c r="H23" i="12" s="1"/>
  <c r="F24" i="12"/>
  <c r="I24" i="12" s="1"/>
  <c r="F25" i="12"/>
  <c r="F26" i="12"/>
  <c r="F27" i="12"/>
  <c r="H27" i="12" s="1"/>
  <c r="F28" i="12"/>
  <c r="F29" i="12"/>
  <c r="F30" i="12"/>
  <c r="H30" i="12" s="1"/>
  <c r="F31" i="12"/>
  <c r="H31" i="12" s="1"/>
  <c r="F32" i="12"/>
  <c r="I32" i="12" s="1"/>
  <c r="F33" i="12"/>
  <c r="F34" i="12"/>
  <c r="I34" i="12" s="1"/>
  <c r="F35" i="12"/>
  <c r="H35" i="12" s="1"/>
  <c r="F36" i="12"/>
  <c r="F37" i="12"/>
  <c r="H37" i="12" s="1"/>
  <c r="F38" i="12"/>
  <c r="G38" i="12" s="1"/>
  <c r="F39" i="12"/>
  <c r="H39" i="12" s="1"/>
  <c r="F40" i="12"/>
  <c r="I40" i="12" s="1"/>
  <c r="F41" i="12"/>
  <c r="F42" i="12"/>
  <c r="G42" i="12" s="1"/>
  <c r="F43" i="12"/>
  <c r="H43" i="12" s="1"/>
  <c r="F44" i="12"/>
  <c r="F45" i="12"/>
  <c r="F46" i="12"/>
  <c r="F47" i="12"/>
  <c r="H47" i="12" s="1"/>
  <c r="F48" i="12"/>
  <c r="I48" i="12" s="1"/>
  <c r="F49" i="12"/>
  <c r="F50" i="12"/>
  <c r="F51" i="12"/>
  <c r="H51" i="12" s="1"/>
  <c r="F52" i="12"/>
  <c r="F53" i="12"/>
  <c r="F54" i="12"/>
  <c r="F55" i="12"/>
  <c r="H55" i="12" s="1"/>
  <c r="F56" i="12"/>
  <c r="I56" i="12" s="1"/>
  <c r="F57" i="12"/>
  <c r="F58" i="12"/>
  <c r="F59" i="12"/>
  <c r="H59" i="12" s="1"/>
  <c r="F60" i="12"/>
  <c r="F61" i="12"/>
  <c r="F62" i="12"/>
  <c r="F63" i="12"/>
  <c r="H63" i="12" s="1"/>
  <c r="F64" i="12"/>
  <c r="I64" i="12" s="1"/>
  <c r="F65" i="12"/>
  <c r="F66" i="12"/>
  <c r="F67" i="12"/>
  <c r="H67" i="12" s="1"/>
  <c r="F68" i="12"/>
  <c r="F69" i="12"/>
  <c r="F70" i="12"/>
  <c r="F71" i="12"/>
  <c r="H71" i="12" s="1"/>
  <c r="F72" i="12"/>
  <c r="I72" i="12" s="1"/>
  <c r="F73" i="12"/>
  <c r="F74" i="12"/>
  <c r="F75" i="12"/>
  <c r="H75" i="12" s="1"/>
  <c r="F76" i="12"/>
  <c r="F77" i="12"/>
  <c r="F78" i="12"/>
  <c r="F79" i="12"/>
  <c r="H79" i="12" s="1"/>
  <c r="F80" i="12"/>
  <c r="I80" i="12" s="1"/>
  <c r="F81" i="12"/>
  <c r="F82" i="12"/>
  <c r="F83" i="12"/>
  <c r="H83" i="12" s="1"/>
  <c r="F84" i="12"/>
  <c r="F85" i="12"/>
  <c r="F86" i="12"/>
  <c r="F87" i="12"/>
  <c r="H87" i="12" s="1"/>
  <c r="F88" i="12"/>
  <c r="I88" i="12" s="1"/>
  <c r="F89" i="12"/>
  <c r="F90" i="12"/>
  <c r="F91" i="12"/>
  <c r="H91" i="12" s="1"/>
  <c r="F92" i="12"/>
  <c r="F93" i="12"/>
  <c r="F94" i="12"/>
  <c r="F95" i="12"/>
  <c r="H95" i="12" s="1"/>
  <c r="F96" i="12"/>
  <c r="I96" i="12" s="1"/>
  <c r="F97" i="12"/>
  <c r="F98" i="12"/>
  <c r="F99" i="12"/>
  <c r="H99" i="12" s="1"/>
  <c r="F100" i="12"/>
  <c r="D53" i="12"/>
  <c r="D74" i="12"/>
  <c r="D85" i="12"/>
  <c r="D87" i="12"/>
  <c r="D93" i="12"/>
  <c r="D95" i="12"/>
  <c r="C23" i="12"/>
  <c r="C26" i="12"/>
  <c r="C39" i="12"/>
  <c r="C50" i="12"/>
  <c r="C58" i="12"/>
  <c r="C66" i="12"/>
  <c r="C74" i="12"/>
  <c r="C82" i="12"/>
  <c r="C90" i="12"/>
  <c r="C98" i="12"/>
  <c r="B39" i="12"/>
  <c r="B47" i="12"/>
  <c r="B51" i="12"/>
  <c r="B55" i="12"/>
  <c r="B59" i="12"/>
  <c r="B63" i="12"/>
  <c r="B67" i="12"/>
  <c r="B71" i="12"/>
  <c r="B75" i="12"/>
  <c r="B79" i="12"/>
  <c r="B83" i="12"/>
  <c r="B91" i="12"/>
  <c r="B93" i="12"/>
  <c r="B95" i="12"/>
  <c r="B99" i="12"/>
  <c r="A2" i="12"/>
  <c r="D2" i="12" s="1"/>
  <c r="A3" i="12"/>
  <c r="B3" i="12" s="1"/>
  <c r="A4" i="12"/>
  <c r="D4" i="12" s="1"/>
  <c r="A5" i="12"/>
  <c r="B5" i="12" s="1"/>
  <c r="A6" i="12"/>
  <c r="B6" i="12" s="1"/>
  <c r="A7" i="12"/>
  <c r="B7" i="12" s="1"/>
  <c r="A8" i="12"/>
  <c r="D8" i="12" s="1"/>
  <c r="A9" i="12"/>
  <c r="D9" i="12" s="1"/>
  <c r="A10" i="12"/>
  <c r="B10" i="12" s="1"/>
  <c r="A11" i="12"/>
  <c r="B11" i="12" s="1"/>
  <c r="A12" i="12"/>
  <c r="C12" i="12" s="1"/>
  <c r="A13" i="12"/>
  <c r="B13" i="12" s="1"/>
  <c r="A14" i="12"/>
  <c r="C14" i="12" s="1"/>
  <c r="A15" i="12"/>
  <c r="C15" i="12" s="1"/>
  <c r="A16" i="12"/>
  <c r="B16" i="12" s="1"/>
  <c r="A17" i="12"/>
  <c r="B17" i="12" s="1"/>
  <c r="A18" i="12"/>
  <c r="B18" i="12" s="1"/>
  <c r="A19" i="12"/>
  <c r="D19" i="12" s="1"/>
  <c r="A20" i="12"/>
  <c r="A21" i="12"/>
  <c r="C21" i="12" s="1"/>
  <c r="A22" i="12"/>
  <c r="A23" i="12"/>
  <c r="D23" i="12" s="1"/>
  <c r="A24" i="12"/>
  <c r="B24" i="12" s="1"/>
  <c r="A25" i="12"/>
  <c r="B25" i="12" s="1"/>
  <c r="A26" i="12"/>
  <c r="B26" i="12" s="1"/>
  <c r="A27" i="12"/>
  <c r="D27" i="12" s="1"/>
  <c r="A28" i="12"/>
  <c r="A29" i="12"/>
  <c r="C29" i="12" s="1"/>
  <c r="A30" i="12"/>
  <c r="C30" i="12" s="1"/>
  <c r="A31" i="12"/>
  <c r="D31" i="12" s="1"/>
  <c r="A32" i="12"/>
  <c r="B32" i="12" s="1"/>
  <c r="A33" i="12"/>
  <c r="B33" i="12" s="1"/>
  <c r="A34" i="12"/>
  <c r="B34" i="12" s="1"/>
  <c r="A35" i="12"/>
  <c r="D35" i="12" s="1"/>
  <c r="A36" i="12"/>
  <c r="A37" i="12"/>
  <c r="C37" i="12" s="1"/>
  <c r="A38" i="12"/>
  <c r="A39" i="12"/>
  <c r="D39" i="12" s="1"/>
  <c r="A40" i="12"/>
  <c r="B40" i="12" s="1"/>
  <c r="A41" i="12"/>
  <c r="B41" i="12" s="1"/>
  <c r="A42" i="12"/>
  <c r="B42" i="12" s="1"/>
  <c r="A43" i="12"/>
  <c r="D43" i="12" s="1"/>
  <c r="A44" i="12"/>
  <c r="A45" i="12"/>
  <c r="C45" i="12" s="1"/>
  <c r="A46" i="12"/>
  <c r="A47" i="12"/>
  <c r="D47" i="12" s="1"/>
  <c r="A48" i="12"/>
  <c r="B48" i="12" s="1"/>
  <c r="A49" i="12"/>
  <c r="B49" i="12" s="1"/>
  <c r="A50" i="12"/>
  <c r="B50" i="12" s="1"/>
  <c r="A51" i="12"/>
  <c r="D51" i="12" s="1"/>
  <c r="A52" i="12"/>
  <c r="A53" i="12"/>
  <c r="C53" i="12" s="1"/>
  <c r="A54" i="12"/>
  <c r="A55" i="12"/>
  <c r="D55" i="12" s="1"/>
  <c r="A56" i="12"/>
  <c r="B56" i="12" s="1"/>
  <c r="A57" i="12"/>
  <c r="B57" i="12" s="1"/>
  <c r="A58" i="12"/>
  <c r="B58" i="12" s="1"/>
  <c r="A59" i="12"/>
  <c r="D59" i="12" s="1"/>
  <c r="A60" i="12"/>
  <c r="A61" i="12"/>
  <c r="C61" i="12" s="1"/>
  <c r="A62" i="12"/>
  <c r="A63" i="12"/>
  <c r="D63" i="12" s="1"/>
  <c r="A64" i="12"/>
  <c r="B64" i="12" s="1"/>
  <c r="A65" i="12"/>
  <c r="B65" i="12" s="1"/>
  <c r="A66" i="12"/>
  <c r="B66" i="12" s="1"/>
  <c r="A67" i="12"/>
  <c r="D67" i="12" s="1"/>
  <c r="A68" i="12"/>
  <c r="A69" i="12"/>
  <c r="C69" i="12" s="1"/>
  <c r="A70" i="12"/>
  <c r="A71" i="12"/>
  <c r="A72" i="12"/>
  <c r="B72" i="12" s="1"/>
  <c r="A73" i="12"/>
  <c r="B73" i="12" s="1"/>
  <c r="A74" i="12"/>
  <c r="B74" i="12" s="1"/>
  <c r="A75" i="12"/>
  <c r="A76" i="12"/>
  <c r="A77" i="12"/>
  <c r="C77" i="12" s="1"/>
  <c r="A78" i="12"/>
  <c r="A79" i="12"/>
  <c r="A80" i="12"/>
  <c r="B80" i="12" s="1"/>
  <c r="A81" i="12"/>
  <c r="B81" i="12" s="1"/>
  <c r="A82" i="12"/>
  <c r="B82" i="12" s="1"/>
  <c r="A83" i="12"/>
  <c r="A84" i="12"/>
  <c r="D84" i="12" s="1"/>
  <c r="A85" i="12"/>
  <c r="C85" i="12" s="1"/>
  <c r="A86" i="12"/>
  <c r="A87" i="12"/>
  <c r="C87" i="12" s="1"/>
  <c r="A88" i="12"/>
  <c r="D88" i="12" s="1"/>
  <c r="A89" i="12"/>
  <c r="C89" i="12" s="1"/>
  <c r="A90" i="12"/>
  <c r="A91" i="12"/>
  <c r="C91" i="12" s="1"/>
  <c r="A92" i="12"/>
  <c r="D92" i="12" s="1"/>
  <c r="A93" i="12"/>
  <c r="C93" i="12" s="1"/>
  <c r="A94" i="12"/>
  <c r="A95" i="12"/>
  <c r="C95" i="12" s="1"/>
  <c r="A96" i="12"/>
  <c r="D96" i="12" s="1"/>
  <c r="A97" i="12"/>
  <c r="C97" i="12" s="1"/>
  <c r="A98" i="12"/>
  <c r="A99" i="12"/>
  <c r="C99" i="12" s="1"/>
  <c r="A100" i="12"/>
  <c r="D100" i="12" s="1"/>
  <c r="AY37" i="12" l="1"/>
  <c r="BA37" i="12"/>
  <c r="AU32" i="12"/>
  <c r="AS26" i="11"/>
  <c r="AZ29" i="12"/>
  <c r="AY28" i="12"/>
  <c r="BA28" i="12"/>
  <c r="AV20" i="12"/>
  <c r="BA20" i="12"/>
  <c r="AY20" i="12"/>
  <c r="AU16" i="12"/>
  <c r="AV16" i="12"/>
  <c r="AU35" i="12"/>
  <c r="AV75" i="12"/>
  <c r="AU31" i="12"/>
  <c r="AV91" i="12"/>
  <c r="AY76" i="12"/>
  <c r="AY58" i="12"/>
  <c r="AY50" i="12"/>
  <c r="AY44" i="12"/>
  <c r="AY24" i="12"/>
  <c r="AY16" i="12"/>
  <c r="AZ36" i="12"/>
  <c r="AZ22" i="12"/>
  <c r="BA24" i="12"/>
  <c r="BA16" i="12"/>
  <c r="AT71" i="12"/>
  <c r="AT55" i="12"/>
  <c r="AU27" i="12"/>
  <c r="AV31" i="12"/>
  <c r="AT15" i="12"/>
  <c r="AU39" i="12"/>
  <c r="AV81" i="12"/>
  <c r="AV69" i="12"/>
  <c r="AV35" i="12"/>
  <c r="AV25" i="12"/>
  <c r="AT99" i="12"/>
  <c r="AT91" i="12"/>
  <c r="AT83" i="12"/>
  <c r="AT75" i="12"/>
  <c r="AT67" i="12"/>
  <c r="AT59" i="12"/>
  <c r="AT51" i="12"/>
  <c r="AT39" i="12"/>
  <c r="AU95" i="12"/>
  <c r="AU87" i="12"/>
  <c r="AU79" i="12"/>
  <c r="AU71" i="12"/>
  <c r="AU63" i="12"/>
  <c r="AU55" i="12"/>
  <c r="AU47" i="12"/>
  <c r="AU36" i="12"/>
  <c r="AU20" i="12"/>
  <c r="AV99" i="12"/>
  <c r="AV79" i="12"/>
  <c r="AV68" i="12"/>
  <c r="AV32" i="12"/>
  <c r="AV24" i="12"/>
  <c r="AY96" i="12"/>
  <c r="AY88" i="12"/>
  <c r="AY81" i="12"/>
  <c r="AY72" i="12"/>
  <c r="AY64" i="12"/>
  <c r="AY56" i="12"/>
  <c r="AY49" i="12"/>
  <c r="AY40" i="12"/>
  <c r="AY32" i="12"/>
  <c r="AY21" i="12"/>
  <c r="AY12" i="12"/>
  <c r="AZ45" i="12"/>
  <c r="AZ12" i="12"/>
  <c r="BA81" i="12"/>
  <c r="BA65" i="12"/>
  <c r="BA50" i="12"/>
  <c r="BA40" i="12"/>
  <c r="BA32" i="12"/>
  <c r="BA21" i="12"/>
  <c r="AT27" i="12"/>
  <c r="AU67" i="12"/>
  <c r="AU51" i="12"/>
  <c r="AV87" i="12"/>
  <c r="AT95" i="12"/>
  <c r="AT69" i="12"/>
  <c r="AT63" i="12"/>
  <c r="AT53" i="12"/>
  <c r="AT47" i="12"/>
  <c r="AT23" i="12"/>
  <c r="AU83" i="12"/>
  <c r="AU59" i="12"/>
  <c r="AU42" i="12"/>
  <c r="AU23" i="12"/>
  <c r="AU15" i="12"/>
  <c r="AY100" i="12"/>
  <c r="AY92" i="12"/>
  <c r="AY84" i="12"/>
  <c r="AY68" i="12"/>
  <c r="AY60" i="12"/>
  <c r="AY52" i="12"/>
  <c r="AY45" i="12"/>
  <c r="AY36" i="12"/>
  <c r="AY25" i="12"/>
  <c r="AY17" i="12"/>
  <c r="AZ93" i="12"/>
  <c r="AZ73" i="12"/>
  <c r="AZ57" i="12"/>
  <c r="BA70" i="12"/>
  <c r="BA58" i="12"/>
  <c r="AU19" i="12"/>
  <c r="AT19" i="12"/>
  <c r="AS28" i="11"/>
  <c r="BA8" i="12"/>
  <c r="AT8" i="12"/>
  <c r="AU8" i="12"/>
  <c r="AY4" i="12"/>
  <c r="BA4" i="12"/>
  <c r="AU4" i="12"/>
  <c r="BA1" i="12"/>
  <c r="AZ1" i="12"/>
  <c r="AS25" i="11"/>
  <c r="AS30" i="11"/>
  <c r="AS27" i="11"/>
  <c r="AS10" i="11"/>
  <c r="AS31" i="11"/>
  <c r="AS17" i="11"/>
  <c r="AK38" i="12"/>
  <c r="AJ38" i="12"/>
  <c r="AO37" i="12"/>
  <c r="AN37" i="12"/>
  <c r="AK37" i="12"/>
  <c r="AI37" i="12"/>
  <c r="AI36" i="12"/>
  <c r="AK36" i="12"/>
  <c r="AO36" i="12"/>
  <c r="AP36" i="12"/>
  <c r="AN35" i="12"/>
  <c r="AO35" i="12"/>
  <c r="AI35" i="12"/>
  <c r="AJ35" i="12"/>
  <c r="AO34" i="12"/>
  <c r="AP34" i="12"/>
  <c r="AJ34" i="12"/>
  <c r="AK34" i="12"/>
  <c r="AP32" i="12"/>
  <c r="AO32" i="12"/>
  <c r="AK32" i="12"/>
  <c r="AI32" i="12"/>
  <c r="AO31" i="12"/>
  <c r="AJ31" i="12"/>
  <c r="AK31" i="12"/>
  <c r="AN30" i="12"/>
  <c r="AK30" i="12"/>
  <c r="AJ30" i="12"/>
  <c r="AP29" i="12"/>
  <c r="AN29" i="12"/>
  <c r="AK29" i="12"/>
  <c r="AN28" i="12"/>
  <c r="AJ28" i="12"/>
  <c r="AK28" i="12"/>
  <c r="AO27" i="12"/>
  <c r="AP27" i="12"/>
  <c r="AI27" i="12"/>
  <c r="AJ27" i="12"/>
  <c r="AO24" i="12"/>
  <c r="AN24" i="12"/>
  <c r="AN23" i="12"/>
  <c r="AO23" i="12"/>
  <c r="AI23" i="12"/>
  <c r="AK23" i="12"/>
  <c r="AO22" i="12"/>
  <c r="AN22" i="12"/>
  <c r="AI22" i="12"/>
  <c r="AJ21" i="12"/>
  <c r="AK21" i="12"/>
  <c r="AN21" i="12"/>
  <c r="AO21" i="12"/>
  <c r="AO20" i="12"/>
  <c r="AN20" i="12"/>
  <c r="AI20" i="12"/>
  <c r="AJ20" i="12"/>
  <c r="AN19" i="12"/>
  <c r="AO19" i="12"/>
  <c r="AO18" i="12"/>
  <c r="AN18" i="12"/>
  <c r="AI18" i="12"/>
  <c r="AJ18" i="12"/>
  <c r="AN17" i="12"/>
  <c r="AO17" i="12"/>
  <c r="AJ17" i="12"/>
  <c r="AI17" i="12"/>
  <c r="AO16" i="12"/>
  <c r="AN16" i="12"/>
  <c r="AK27" i="11"/>
  <c r="AK16" i="12"/>
  <c r="AI16" i="12"/>
  <c r="AN15" i="12"/>
  <c r="AO15" i="12"/>
  <c r="AI15" i="12"/>
  <c r="AJ15" i="12"/>
  <c r="AJ7" i="12"/>
  <c r="AK7" i="12"/>
  <c r="AK25" i="11"/>
  <c r="AJ6" i="12"/>
  <c r="AI6" i="12"/>
  <c r="AI5" i="12"/>
  <c r="AK4" i="12"/>
  <c r="AK17" i="11"/>
  <c r="AI4" i="12"/>
  <c r="AN4" i="12"/>
  <c r="AP4" i="12"/>
  <c r="AO3" i="12"/>
  <c r="AJ3" i="12"/>
  <c r="AK3" i="12"/>
  <c r="AO2" i="12"/>
  <c r="AP2" i="12"/>
  <c r="AJ2" i="12"/>
  <c r="AK2" i="12"/>
  <c r="AI1" i="12"/>
  <c r="AJ1" i="12"/>
  <c r="AP1" i="12"/>
  <c r="AK18" i="11"/>
  <c r="AK26" i="11"/>
  <c r="AK32" i="11"/>
  <c r="AN1" i="12"/>
  <c r="X92" i="12"/>
  <c r="X76" i="12"/>
  <c r="X60" i="12"/>
  <c r="X44" i="12"/>
  <c r="Y96" i="12"/>
  <c r="Y84" i="12"/>
  <c r="Y76" i="12"/>
  <c r="Y68" i="12"/>
  <c r="Y60" i="12"/>
  <c r="Y52" i="12"/>
  <c r="Y44" i="12"/>
  <c r="Z68" i="12"/>
  <c r="Z24" i="12"/>
  <c r="AY99" i="12"/>
  <c r="BA99" i="12"/>
  <c r="AY95" i="12"/>
  <c r="BA95" i="12"/>
  <c r="AZ95" i="12"/>
  <c r="AY91" i="12"/>
  <c r="AZ91" i="12"/>
  <c r="AY87" i="12"/>
  <c r="BA87" i="12"/>
  <c r="AY83" i="12"/>
  <c r="BA83" i="12"/>
  <c r="AZ83" i="12"/>
  <c r="AY75" i="12"/>
  <c r="AZ75" i="12"/>
  <c r="BA75" i="12"/>
  <c r="AY67" i="12"/>
  <c r="BA67" i="12"/>
  <c r="AZ67" i="12"/>
  <c r="AY59" i="12"/>
  <c r="AZ59" i="12"/>
  <c r="BA59" i="12"/>
  <c r="AY55" i="12"/>
  <c r="AZ55" i="12"/>
  <c r="AY51" i="12"/>
  <c r="BA51" i="12"/>
  <c r="AY47" i="12"/>
  <c r="BA47" i="12"/>
  <c r="AZ47" i="12"/>
  <c r="AZ43" i="12"/>
  <c r="AY43" i="12"/>
  <c r="BA39" i="12"/>
  <c r="AZ39" i="12"/>
  <c r="BA35" i="12"/>
  <c r="AZ35" i="12"/>
  <c r="AY35" i="12"/>
  <c r="BA31" i="12"/>
  <c r="AZ31" i="12"/>
  <c r="BA27" i="12"/>
  <c r="AZ27" i="12"/>
  <c r="AY27" i="12"/>
  <c r="BA23" i="12"/>
  <c r="AZ23" i="12"/>
  <c r="AY23" i="12"/>
  <c r="BA19" i="12"/>
  <c r="AZ19" i="12"/>
  <c r="AY19" i="12"/>
  <c r="BA15" i="12"/>
  <c r="AZ15" i="12"/>
  <c r="AY15" i="12"/>
  <c r="AZ11" i="12"/>
  <c r="BA11" i="12"/>
  <c r="AZ7" i="12"/>
  <c r="AY7" i="12"/>
  <c r="AZ3" i="12"/>
  <c r="BA3" i="12"/>
  <c r="AY11" i="12"/>
  <c r="AZ63" i="12"/>
  <c r="BA91" i="12"/>
  <c r="BA79" i="12"/>
  <c r="BA7" i="12"/>
  <c r="Y98" i="12"/>
  <c r="X98" i="12"/>
  <c r="Y94" i="12"/>
  <c r="X94" i="12"/>
  <c r="Y90" i="12"/>
  <c r="X90" i="12"/>
  <c r="Y86" i="12"/>
  <c r="X86" i="12"/>
  <c r="Y82" i="12"/>
  <c r="X82" i="12"/>
  <c r="Y78" i="12"/>
  <c r="X78" i="12"/>
  <c r="Y74" i="12"/>
  <c r="X74" i="12"/>
  <c r="Z70" i="12"/>
  <c r="Y70" i="12"/>
  <c r="X70" i="12"/>
  <c r="Z66" i="12"/>
  <c r="Y66" i="12"/>
  <c r="X66" i="12"/>
  <c r="Y62" i="12"/>
  <c r="X62" i="12"/>
  <c r="Y58" i="12"/>
  <c r="X58" i="12"/>
  <c r="Z54" i="12"/>
  <c r="Y54" i="12"/>
  <c r="X54" i="12"/>
  <c r="Z50" i="12"/>
  <c r="Y50" i="12"/>
  <c r="X50" i="12"/>
  <c r="Y46" i="12"/>
  <c r="X46" i="12"/>
  <c r="X96" i="12"/>
  <c r="X80" i="12"/>
  <c r="X69" i="12"/>
  <c r="X64" i="12"/>
  <c r="X53" i="12"/>
  <c r="X48" i="12"/>
  <c r="X42" i="12"/>
  <c r="X26" i="12"/>
  <c r="Y100" i="12"/>
  <c r="Y89" i="12"/>
  <c r="Z74" i="12"/>
  <c r="Z64" i="12"/>
  <c r="Z53" i="12"/>
  <c r="Z40" i="12"/>
  <c r="AE97" i="12"/>
  <c r="AD97" i="12"/>
  <c r="AC97" i="12"/>
  <c r="AE93" i="12"/>
  <c r="AD93" i="12"/>
  <c r="AE89" i="12"/>
  <c r="AD89" i="12"/>
  <c r="AE85" i="12"/>
  <c r="AD85" i="12"/>
  <c r="AC85" i="12"/>
  <c r="AE81" i="12"/>
  <c r="AD81" i="12"/>
  <c r="AC81" i="12"/>
  <c r="AE77" i="12"/>
  <c r="AD77" i="12"/>
  <c r="AE73" i="12"/>
  <c r="AD73" i="12"/>
  <c r="AE69" i="12"/>
  <c r="AD69" i="12"/>
  <c r="AC69" i="12"/>
  <c r="AE65" i="12"/>
  <c r="AD65" i="12"/>
  <c r="AC65" i="12"/>
  <c r="AE61" i="12"/>
  <c r="AD61" i="12"/>
  <c r="AE57" i="12"/>
  <c r="AD57" i="12"/>
  <c r="AE53" i="12"/>
  <c r="AD53" i="12"/>
  <c r="AC53" i="12"/>
  <c r="AE49" i="12"/>
  <c r="AD49" i="12"/>
  <c r="AC49" i="12"/>
  <c r="AE45" i="12"/>
  <c r="AD45" i="12"/>
  <c r="AD41" i="12"/>
  <c r="AC41" i="12"/>
  <c r="AC33" i="12"/>
  <c r="AE33" i="12"/>
  <c r="AE29" i="12"/>
  <c r="AD29" i="12"/>
  <c r="AE21" i="12"/>
  <c r="AC21" i="12"/>
  <c r="AE13" i="12"/>
  <c r="AC13" i="12"/>
  <c r="AC93" i="12"/>
  <c r="AC77" i="12"/>
  <c r="AC61" i="12"/>
  <c r="AC45" i="12"/>
  <c r="AE41" i="12"/>
  <c r="AU98" i="12"/>
  <c r="AT98" i="12"/>
  <c r="AV98" i="12"/>
  <c r="AU94" i="12"/>
  <c r="AT94" i="12"/>
  <c r="AV94" i="12"/>
  <c r="AU90" i="12"/>
  <c r="AT90" i="12"/>
  <c r="AU86" i="12"/>
  <c r="AT86" i="12"/>
  <c r="AU82" i="12"/>
  <c r="AT82" i="12"/>
  <c r="AV82" i="12"/>
  <c r="AU78" i="12"/>
  <c r="AT78" i="12"/>
  <c r="AV78" i="12"/>
  <c r="AU74" i="12"/>
  <c r="AT74" i="12"/>
  <c r="AU70" i="12"/>
  <c r="AT70" i="12"/>
  <c r="AV70" i="12"/>
  <c r="AV66" i="12"/>
  <c r="AU66" i="12"/>
  <c r="AT66" i="12"/>
  <c r="AU62" i="12"/>
  <c r="AT62" i="12"/>
  <c r="AU58" i="12"/>
  <c r="AT58" i="12"/>
  <c r="AV58" i="12"/>
  <c r="AU54" i="12"/>
  <c r="AT54" i="12"/>
  <c r="AV50" i="12"/>
  <c r="AU50" i="12"/>
  <c r="AT50" i="12"/>
  <c r="AU46" i="12"/>
  <c r="AT46" i="12"/>
  <c r="AV38" i="12"/>
  <c r="AT38" i="12"/>
  <c r="AV34" i="12"/>
  <c r="AU34" i="12"/>
  <c r="AV30" i="12"/>
  <c r="AU30" i="12"/>
  <c r="AV26" i="12"/>
  <c r="AT26" i="12"/>
  <c r="AV22" i="12"/>
  <c r="AT22" i="12"/>
  <c r="AV18" i="12"/>
  <c r="AU18" i="12"/>
  <c r="AV14" i="12"/>
  <c r="AU14" i="12"/>
  <c r="AU10" i="12"/>
  <c r="AT10" i="12"/>
  <c r="AU2" i="12"/>
  <c r="AV2" i="12"/>
  <c r="AT34" i="12"/>
  <c r="AT18" i="12"/>
  <c r="AU97" i="12"/>
  <c r="AU26" i="12"/>
  <c r="AV86" i="12"/>
  <c r="AV54" i="12"/>
  <c r="AV10" i="12"/>
  <c r="AY98" i="12"/>
  <c r="AZ98" i="12"/>
  <c r="BA94" i="12"/>
  <c r="AY94" i="12"/>
  <c r="BA90" i="12"/>
  <c r="AZ90" i="12"/>
  <c r="AZ86" i="12"/>
  <c r="AY86" i="12"/>
  <c r="AZ82" i="12"/>
  <c r="BA82" i="12"/>
  <c r="BA78" i="12"/>
  <c r="AY78" i="12"/>
  <c r="BA74" i="12"/>
  <c r="AZ74" i="12"/>
  <c r="AY74" i="12"/>
  <c r="BA66" i="12"/>
  <c r="AY66" i="12"/>
  <c r="BA62" i="12"/>
  <c r="AY62" i="12"/>
  <c r="AZ62" i="12"/>
  <c r="AZ54" i="12"/>
  <c r="BA54" i="12"/>
  <c r="AY54" i="12"/>
  <c r="BA46" i="12"/>
  <c r="AY46" i="12"/>
  <c r="AZ46" i="12"/>
  <c r="AZ42" i="12"/>
  <c r="AY42" i="12"/>
  <c r="AY38" i="12"/>
  <c r="BA38" i="12"/>
  <c r="AZ38" i="12"/>
  <c r="AY34" i="12"/>
  <c r="BA34" i="12"/>
  <c r="AY26" i="12"/>
  <c r="AZ26" i="12"/>
  <c r="BA26" i="12"/>
  <c r="AY18" i="12"/>
  <c r="BA18" i="12"/>
  <c r="AZ18" i="12"/>
  <c r="AY14" i="12"/>
  <c r="BA14" i="12"/>
  <c r="AZ14" i="12"/>
  <c r="AY70" i="12"/>
  <c r="AZ79" i="12"/>
  <c r="AZ71" i="12"/>
  <c r="AZ51" i="12"/>
  <c r="BA98" i="12"/>
  <c r="BA86" i="12"/>
  <c r="BA55" i="12"/>
  <c r="BA30" i="12"/>
  <c r="BA22" i="12"/>
  <c r="Y85" i="12"/>
  <c r="Z85" i="12"/>
  <c r="Y81" i="12"/>
  <c r="Z81" i="12"/>
  <c r="Y77" i="12"/>
  <c r="Z77" i="12"/>
  <c r="Z65" i="12"/>
  <c r="Y65" i="12"/>
  <c r="Y61" i="12"/>
  <c r="Z61" i="12"/>
  <c r="Z49" i="12"/>
  <c r="Y49" i="12"/>
  <c r="Y45" i="12"/>
  <c r="Z45" i="12"/>
  <c r="Z41" i="12"/>
  <c r="Y41" i="12"/>
  <c r="X41" i="12"/>
  <c r="Z33" i="12"/>
  <c r="X33" i="12"/>
  <c r="Z13" i="12"/>
  <c r="X13" i="12"/>
  <c r="X100" i="12"/>
  <c r="X89" i="12"/>
  <c r="X84" i="12"/>
  <c r="X73" i="12"/>
  <c r="X57" i="12"/>
  <c r="X52" i="12"/>
  <c r="X40" i="12"/>
  <c r="X25" i="12"/>
  <c r="Y93" i="12"/>
  <c r="Y88" i="12"/>
  <c r="Y80" i="12"/>
  <c r="Y72" i="12"/>
  <c r="Y56" i="12"/>
  <c r="Y48" i="12"/>
  <c r="Y26" i="12"/>
  <c r="Z98" i="12"/>
  <c r="Z90" i="12"/>
  <c r="Z82" i="12"/>
  <c r="Z73" i="12"/>
  <c r="Z62" i="12"/>
  <c r="AD33" i="12"/>
  <c r="AT1" i="12"/>
  <c r="AV1" i="12"/>
  <c r="AV93" i="12"/>
  <c r="AU93" i="12"/>
  <c r="AT93" i="12"/>
  <c r="AV89" i="12"/>
  <c r="AU89" i="12"/>
  <c r="AV77" i="12"/>
  <c r="AU77" i="12"/>
  <c r="AT77" i="12"/>
  <c r="AV73" i="12"/>
  <c r="AU73" i="12"/>
  <c r="AT65" i="12"/>
  <c r="AV65" i="12"/>
  <c r="AV61" i="12"/>
  <c r="AU61" i="12"/>
  <c r="AT61" i="12"/>
  <c r="AV57" i="12"/>
  <c r="AU57" i="12"/>
  <c r="AV49" i="12"/>
  <c r="AT49" i="12"/>
  <c r="AV45" i="12"/>
  <c r="AU45" i="12"/>
  <c r="AT45" i="12"/>
  <c r="AU41" i="12"/>
  <c r="AV41" i="12"/>
  <c r="AU37" i="12"/>
  <c r="AT37" i="12"/>
  <c r="AV33" i="12"/>
  <c r="AU33" i="12"/>
  <c r="AT33" i="12"/>
  <c r="AU29" i="12"/>
  <c r="AV29" i="12"/>
  <c r="AU21" i="12"/>
  <c r="AT21" i="12"/>
  <c r="AV21" i="12"/>
  <c r="AV17" i="12"/>
  <c r="AU17" i="12"/>
  <c r="AT17" i="12"/>
  <c r="AU13" i="12"/>
  <c r="AV13" i="12"/>
  <c r="AT85" i="12"/>
  <c r="AT57" i="12"/>
  <c r="AT42" i="12"/>
  <c r="AT25" i="12"/>
  <c r="AT6" i="12"/>
  <c r="AU81" i="12"/>
  <c r="AU53" i="12"/>
  <c r="AU38" i="12"/>
  <c r="AV37" i="12"/>
  <c r="AV6" i="12"/>
  <c r="AY39" i="12"/>
  <c r="AY3" i="12"/>
  <c r="AZ78" i="12"/>
  <c r="AZ30" i="12"/>
  <c r="BA71" i="12"/>
  <c r="BA63" i="12"/>
  <c r="BA42" i="12"/>
  <c r="Z36" i="12"/>
  <c r="Y36" i="12"/>
  <c r="Z12" i="12"/>
  <c r="Y12" i="12"/>
  <c r="Y8" i="12"/>
  <c r="Z8" i="12"/>
  <c r="X88" i="12"/>
  <c r="X72" i="12"/>
  <c r="X56" i="12"/>
  <c r="X24" i="12"/>
  <c r="Y92" i="12"/>
  <c r="AY31" i="12"/>
  <c r="AZ99" i="12"/>
  <c r="AZ87" i="12"/>
  <c r="AC86" i="12"/>
  <c r="AC70" i="12"/>
  <c r="AC54" i="12"/>
  <c r="AC23" i="12"/>
  <c r="AD91" i="12"/>
  <c r="AD75" i="12"/>
  <c r="AD59" i="12"/>
  <c r="AE95" i="12"/>
  <c r="AE90" i="12"/>
  <c r="AE79" i="12"/>
  <c r="AE74" i="12"/>
  <c r="AE63" i="12"/>
  <c r="AE58" i="12"/>
  <c r="AE47" i="12"/>
  <c r="AV28" i="12"/>
  <c r="AT28" i="12"/>
  <c r="AV12" i="12"/>
  <c r="AT12" i="12"/>
  <c r="AT88" i="12"/>
  <c r="AT72" i="12"/>
  <c r="AT56" i="12"/>
  <c r="AU100" i="12"/>
  <c r="AU84" i="12"/>
  <c r="AU52" i="12"/>
  <c r="AU40" i="12"/>
  <c r="AU24" i="12"/>
  <c r="AV36" i="12"/>
  <c r="AV4" i="12"/>
  <c r="AE42" i="12"/>
  <c r="AC42" i="12"/>
  <c r="AC90" i="12"/>
  <c r="AC74" i="12"/>
  <c r="AC58" i="12"/>
  <c r="AC22" i="12"/>
  <c r="AD26" i="12"/>
  <c r="AC12" i="12"/>
  <c r="AY89" i="12"/>
  <c r="AY73" i="12"/>
  <c r="AY57" i="12"/>
  <c r="AY29" i="12"/>
  <c r="AY13" i="12"/>
  <c r="AY8" i="12"/>
  <c r="AZ100" i="12"/>
  <c r="AZ96" i="12"/>
  <c r="AZ92" i="12"/>
  <c r="AZ88" i="12"/>
  <c r="AZ84" i="12"/>
  <c r="AZ80" i="12"/>
  <c r="AZ76" i="12"/>
  <c r="AZ72" i="12"/>
  <c r="AZ68" i="12"/>
  <c r="AZ64" i="12"/>
  <c r="AZ60" i="12"/>
  <c r="AZ56" i="12"/>
  <c r="AZ52" i="12"/>
  <c r="AZ48" i="12"/>
  <c r="AZ44" i="12"/>
  <c r="AK22" i="11"/>
  <c r="AS13" i="11"/>
  <c r="AK12" i="11"/>
  <c r="AR36" i="11"/>
  <c r="AK9" i="11"/>
  <c r="AK11" i="11"/>
  <c r="AK13" i="11"/>
  <c r="AD38" i="12"/>
  <c r="AC38" i="12"/>
  <c r="AC37" i="12"/>
  <c r="AD37" i="12"/>
  <c r="AC35" i="12"/>
  <c r="AC36" i="12"/>
  <c r="AE36" i="12"/>
  <c r="AE35" i="12"/>
  <c r="AD34" i="12"/>
  <c r="AE34" i="12"/>
  <c r="X38" i="12"/>
  <c r="Z35" i="12"/>
  <c r="Z34" i="12"/>
  <c r="Y34" i="12"/>
  <c r="X37" i="12"/>
  <c r="Y37" i="12"/>
  <c r="AD32" i="12"/>
  <c r="AD31" i="12"/>
  <c r="AC30" i="12"/>
  <c r="AD30" i="12"/>
  <c r="AC29" i="12"/>
  <c r="AD27" i="12"/>
  <c r="AC27" i="12"/>
  <c r="Z32" i="12"/>
  <c r="Y31" i="12"/>
  <c r="X30" i="12"/>
  <c r="Y30" i="12"/>
  <c r="Y32" i="12"/>
  <c r="Z31" i="12"/>
  <c r="X29" i="12"/>
  <c r="Y29" i="12"/>
  <c r="Y28" i="12"/>
  <c r="Z28" i="12"/>
  <c r="X27" i="12"/>
  <c r="Z27" i="12"/>
  <c r="AD23" i="12"/>
  <c r="AD22" i="12"/>
  <c r="AD21" i="12"/>
  <c r="AD20" i="12"/>
  <c r="AC20" i="12"/>
  <c r="AC19" i="12"/>
  <c r="AC18" i="12"/>
  <c r="AE18" i="12"/>
  <c r="AE17" i="12"/>
  <c r="AC17" i="12"/>
  <c r="AE16" i="12"/>
  <c r="AD15" i="12"/>
  <c r="AE24" i="12"/>
  <c r="AD24" i="12"/>
  <c r="AD19" i="12"/>
  <c r="AE14" i="12"/>
  <c r="AC14" i="12"/>
  <c r="X21" i="12"/>
  <c r="X20" i="12"/>
  <c r="Y20" i="12"/>
  <c r="X19" i="12"/>
  <c r="Z18" i="12"/>
  <c r="X18" i="12"/>
  <c r="Z17" i="12"/>
  <c r="X17" i="12"/>
  <c r="Y16" i="12"/>
  <c r="Z16" i="12"/>
  <c r="Y15" i="12"/>
  <c r="X15" i="12"/>
  <c r="X23" i="12"/>
  <c r="Z23" i="12"/>
  <c r="Z22" i="12"/>
  <c r="Y22" i="12"/>
  <c r="Y19" i="12"/>
  <c r="Z14" i="12"/>
  <c r="X14" i="12"/>
  <c r="AC28" i="11"/>
  <c r="AE2" i="12"/>
  <c r="AC17" i="11"/>
  <c r="Z11" i="12"/>
  <c r="R37" i="12"/>
  <c r="S37" i="12"/>
  <c r="S38" i="12"/>
  <c r="T38" i="12"/>
  <c r="M38" i="12"/>
  <c r="N38" i="12"/>
  <c r="AZ27" i="11"/>
  <c r="L36" i="11"/>
  <c r="M37" i="12"/>
  <c r="O37" i="12"/>
  <c r="M36" i="12"/>
  <c r="N36" i="12"/>
  <c r="M35" i="12"/>
  <c r="O35" i="12"/>
  <c r="N34" i="12"/>
  <c r="M34" i="12"/>
  <c r="S32" i="12"/>
  <c r="R32" i="12"/>
  <c r="O32" i="12"/>
  <c r="M32" i="12"/>
  <c r="N31" i="12"/>
  <c r="O31" i="12"/>
  <c r="N30" i="12"/>
  <c r="O30" i="12"/>
  <c r="T30" i="12"/>
  <c r="R30" i="12"/>
  <c r="S29" i="12"/>
  <c r="T29" i="12"/>
  <c r="O29" i="12"/>
  <c r="N28" i="12"/>
  <c r="O28" i="12"/>
  <c r="S27" i="12"/>
  <c r="R27" i="12"/>
  <c r="O27" i="12"/>
  <c r="N27" i="12"/>
  <c r="R24" i="12"/>
  <c r="S24" i="12"/>
  <c r="S23" i="12"/>
  <c r="R23" i="12"/>
  <c r="N22" i="12"/>
  <c r="O22" i="12"/>
  <c r="T22" i="12"/>
  <c r="R21" i="12"/>
  <c r="S21" i="12"/>
  <c r="N21" i="12"/>
  <c r="O21" i="12"/>
  <c r="M20" i="12"/>
  <c r="O20" i="12"/>
  <c r="T20" i="12"/>
  <c r="R19" i="12"/>
  <c r="S19" i="12"/>
  <c r="O19" i="12"/>
  <c r="M19" i="12"/>
  <c r="R18" i="12"/>
  <c r="O18" i="12"/>
  <c r="N18" i="12"/>
  <c r="R17" i="12"/>
  <c r="O17" i="12"/>
  <c r="M17" i="12"/>
  <c r="R16" i="12"/>
  <c r="S16" i="12"/>
  <c r="M16" i="12"/>
  <c r="O16" i="12"/>
  <c r="O15" i="12"/>
  <c r="M15" i="12"/>
  <c r="R15" i="12"/>
  <c r="S15" i="12"/>
  <c r="M10" i="12"/>
  <c r="N10" i="12"/>
  <c r="M9" i="12"/>
  <c r="N9" i="12"/>
  <c r="T7" i="12"/>
  <c r="R7" i="12"/>
  <c r="R6" i="12"/>
  <c r="N6" i="12"/>
  <c r="M6" i="12"/>
  <c r="M5" i="12"/>
  <c r="N5" i="12"/>
  <c r="T3" i="12"/>
  <c r="S3" i="12"/>
  <c r="R2" i="12"/>
  <c r="S2" i="12"/>
  <c r="T1" i="12"/>
  <c r="U32" i="11"/>
  <c r="U26" i="11"/>
  <c r="O1" i="12"/>
  <c r="U9" i="11"/>
  <c r="U17" i="11"/>
  <c r="AZ9" i="12"/>
  <c r="AZ5" i="12"/>
  <c r="AT9" i="12"/>
  <c r="AT5" i="12"/>
  <c r="AU11" i="12"/>
  <c r="AU7" i="12"/>
  <c r="AU3" i="12"/>
  <c r="AV9" i="12"/>
  <c r="AV5" i="12"/>
  <c r="AY10" i="12"/>
  <c r="AY6" i="12"/>
  <c r="AY2" i="12"/>
  <c r="BA10" i="12"/>
  <c r="BA6" i="12"/>
  <c r="BA2" i="12"/>
  <c r="AY9" i="12"/>
  <c r="AY5" i="12"/>
  <c r="AT11" i="12"/>
  <c r="AT7" i="12"/>
  <c r="AT3" i="12"/>
  <c r="AC10" i="12"/>
  <c r="AC2" i="12"/>
  <c r="AE10" i="12"/>
  <c r="AC6" i="12"/>
  <c r="AE6" i="12"/>
  <c r="AC8" i="11"/>
  <c r="Z7" i="12"/>
  <c r="Z3" i="12"/>
  <c r="X5" i="12"/>
  <c r="Z4" i="12"/>
  <c r="X9" i="12"/>
  <c r="X8" i="12"/>
  <c r="X17" i="11"/>
  <c r="X4" i="12"/>
  <c r="X29" i="11"/>
  <c r="X11" i="12"/>
  <c r="X7" i="12"/>
  <c r="X3" i="12"/>
  <c r="Y9" i="12"/>
  <c r="Y5" i="12"/>
  <c r="Z10" i="12"/>
  <c r="Z6" i="12"/>
  <c r="Z2" i="12"/>
  <c r="AC9" i="12"/>
  <c r="AC5" i="12"/>
  <c r="AD11" i="12"/>
  <c r="AD7" i="12"/>
  <c r="AD3" i="12"/>
  <c r="AE8" i="12"/>
  <c r="AE4" i="12"/>
  <c r="X1" i="12"/>
  <c r="AC1" i="12"/>
  <c r="X10" i="12"/>
  <c r="X6" i="12"/>
  <c r="X2" i="12"/>
  <c r="AC8" i="12"/>
  <c r="AC4" i="12"/>
  <c r="AE11" i="12"/>
  <c r="AE7" i="12"/>
  <c r="AE3" i="12"/>
  <c r="Y1" i="12"/>
  <c r="AD1" i="12"/>
  <c r="AD9" i="12"/>
  <c r="AD5" i="12"/>
  <c r="AC26" i="11"/>
  <c r="O8" i="12"/>
  <c r="O11" i="12"/>
  <c r="O7" i="12"/>
  <c r="O3" i="12"/>
  <c r="M8" i="12"/>
  <c r="M4" i="12"/>
  <c r="R9" i="12"/>
  <c r="R5" i="12"/>
  <c r="S9" i="12"/>
  <c r="S5" i="12"/>
  <c r="M11" i="12"/>
  <c r="M7" i="12"/>
  <c r="M3" i="12"/>
  <c r="N4" i="12"/>
  <c r="R8" i="12"/>
  <c r="R4" i="12"/>
  <c r="S8" i="12"/>
  <c r="S4" i="12"/>
  <c r="M1" i="12"/>
  <c r="R1" i="12"/>
  <c r="U12" i="11"/>
  <c r="AS18" i="11"/>
  <c r="AN3" i="11"/>
  <c r="AN33" i="11"/>
  <c r="AS8" i="11"/>
  <c r="AN30" i="11"/>
  <c r="AN8" i="11"/>
  <c r="AN26" i="11"/>
  <c r="AT43" i="12"/>
  <c r="AN12" i="11"/>
  <c r="AN32" i="11"/>
  <c r="AN20" i="11"/>
  <c r="AS12" i="11"/>
  <c r="AS21" i="11"/>
  <c r="AS33" i="11"/>
  <c r="AN9" i="11"/>
  <c r="AN13" i="11"/>
  <c r="AN22" i="11"/>
  <c r="AT41" i="12"/>
  <c r="AV43" i="12"/>
  <c r="BA43" i="12"/>
  <c r="AN5" i="11"/>
  <c r="AN10" i="11"/>
  <c r="AN19" i="11"/>
  <c r="AN17" i="11"/>
  <c r="AN31" i="11"/>
  <c r="AN29" i="11"/>
  <c r="AN21" i="11"/>
  <c r="AN27" i="11"/>
  <c r="AN28" i="11"/>
  <c r="AN4" i="11"/>
  <c r="AN11" i="11"/>
  <c r="AN16" i="11"/>
  <c r="AN18" i="11"/>
  <c r="AN25" i="11"/>
  <c r="AQ36" i="11"/>
  <c r="AF20" i="11"/>
  <c r="AJ36" i="11"/>
  <c r="AF8" i="11"/>
  <c r="AF26" i="11"/>
  <c r="AF5" i="11"/>
  <c r="AF19" i="11"/>
  <c r="AF31" i="11"/>
  <c r="AG28" i="11"/>
  <c r="AF3" i="11"/>
  <c r="AF12" i="11"/>
  <c r="AF33" i="11"/>
  <c r="AF32" i="11"/>
  <c r="AI36" i="11"/>
  <c r="AF28" i="11"/>
  <c r="AF10" i="11"/>
  <c r="AF17" i="11"/>
  <c r="AF29" i="11"/>
  <c r="AG19" i="11"/>
  <c r="AL19" i="11" s="1"/>
  <c r="AG3" i="11"/>
  <c r="AG20" i="11"/>
  <c r="AG33" i="11"/>
  <c r="AG31" i="11"/>
  <c r="AG26" i="11"/>
  <c r="AG29" i="11"/>
  <c r="AG32" i="11"/>
  <c r="AG5" i="11"/>
  <c r="AG8" i="11"/>
  <c r="AL8" i="11" s="1"/>
  <c r="AG10" i="11"/>
  <c r="AG12" i="11"/>
  <c r="AG17" i="11"/>
  <c r="AK43" i="12"/>
  <c r="AP43" i="12"/>
  <c r="AH29" i="11" s="1"/>
  <c r="AF4" i="11"/>
  <c r="AF9" i="11"/>
  <c r="AF11" i="11"/>
  <c r="AF13" i="11"/>
  <c r="AF16" i="11"/>
  <c r="AF21" i="11"/>
  <c r="AF18" i="11"/>
  <c r="AH17" i="11"/>
  <c r="AF22" i="11"/>
  <c r="AF25" i="11"/>
  <c r="AF27" i="11"/>
  <c r="AF30" i="11"/>
  <c r="AH13" i="11"/>
  <c r="AG4" i="11"/>
  <c r="AG9" i="11"/>
  <c r="AG11" i="11"/>
  <c r="AG13" i="11"/>
  <c r="AG16" i="11"/>
  <c r="AG21" i="11"/>
  <c r="AG18" i="11"/>
  <c r="AG22" i="11"/>
  <c r="AG25" i="11"/>
  <c r="AG27" i="11"/>
  <c r="AG30" i="11"/>
  <c r="AC12" i="11"/>
  <c r="AC18" i="11"/>
  <c r="AC32" i="11"/>
  <c r="X11" i="11"/>
  <c r="X25" i="11"/>
  <c r="Y43" i="12"/>
  <c r="Z42" i="12"/>
  <c r="AD43" i="12"/>
  <c r="X9" i="11"/>
  <c r="X13" i="11"/>
  <c r="X21" i="11"/>
  <c r="X22" i="11"/>
  <c r="X27" i="11"/>
  <c r="X28" i="11"/>
  <c r="AC27" i="11"/>
  <c r="X43" i="12"/>
  <c r="AC43" i="12"/>
  <c r="X3" i="11"/>
  <c r="X8" i="11"/>
  <c r="X12" i="11"/>
  <c r="X20" i="11"/>
  <c r="X33" i="11"/>
  <c r="X26" i="11"/>
  <c r="X32" i="11"/>
  <c r="X4" i="11"/>
  <c r="X16" i="11"/>
  <c r="AA36" i="11"/>
  <c r="X18" i="11"/>
  <c r="X30" i="11"/>
  <c r="X5" i="11"/>
  <c r="X10" i="11"/>
  <c r="X19" i="11"/>
  <c r="X31" i="11"/>
  <c r="AB36" i="11"/>
  <c r="S43" i="12"/>
  <c r="T43" i="12"/>
  <c r="M43" i="12"/>
  <c r="T36" i="11"/>
  <c r="S36" i="11"/>
  <c r="N43" i="12"/>
  <c r="T42" i="12"/>
  <c r="U18" i="11"/>
  <c r="O42" i="12"/>
  <c r="N41" i="12"/>
  <c r="S42" i="12"/>
  <c r="T41" i="12"/>
  <c r="P3" i="11"/>
  <c r="P4" i="11"/>
  <c r="P5" i="11"/>
  <c r="P9" i="11"/>
  <c r="P8" i="11"/>
  <c r="P11" i="11"/>
  <c r="P10" i="11"/>
  <c r="P13" i="11"/>
  <c r="P12" i="11"/>
  <c r="P16" i="11"/>
  <c r="P19" i="11"/>
  <c r="P21" i="11"/>
  <c r="P20" i="11"/>
  <c r="P18" i="11"/>
  <c r="P17" i="11"/>
  <c r="P22" i="11"/>
  <c r="P33" i="11"/>
  <c r="P25" i="11"/>
  <c r="P31" i="11"/>
  <c r="P27" i="11"/>
  <c r="P26" i="11"/>
  <c r="P30" i="11"/>
  <c r="P29" i="11"/>
  <c r="P28" i="11"/>
  <c r="P32" i="11"/>
  <c r="O41" i="12"/>
  <c r="G43" i="12"/>
  <c r="B43" i="12"/>
  <c r="D42" i="12"/>
  <c r="I42" i="12"/>
  <c r="H42" i="12"/>
  <c r="C42" i="12"/>
  <c r="K36" i="11"/>
  <c r="AZ22" i="11"/>
  <c r="I38" i="12"/>
  <c r="H38" i="12"/>
  <c r="B35" i="12"/>
  <c r="C35" i="12"/>
  <c r="H34" i="12"/>
  <c r="G34" i="12"/>
  <c r="G32" i="12"/>
  <c r="H32" i="12"/>
  <c r="I31" i="12"/>
  <c r="C31" i="12"/>
  <c r="B31" i="12"/>
  <c r="I30" i="12"/>
  <c r="G30" i="12"/>
  <c r="G27" i="12"/>
  <c r="C27" i="12"/>
  <c r="B27" i="12"/>
  <c r="G24" i="12"/>
  <c r="H24" i="12"/>
  <c r="B23" i="12"/>
  <c r="I23" i="12"/>
  <c r="G22" i="12"/>
  <c r="H22" i="12"/>
  <c r="D21" i="12"/>
  <c r="G19" i="12"/>
  <c r="C19" i="12"/>
  <c r="B19" i="12"/>
  <c r="AC16" i="11"/>
  <c r="AS16" i="11"/>
  <c r="U19" i="11"/>
  <c r="AK19" i="11"/>
  <c r="AC22" i="11"/>
  <c r="AS22" i="11"/>
  <c r="U21" i="11"/>
  <c r="AK21" i="11"/>
  <c r="AC20" i="11"/>
  <c r="AS20" i="11"/>
  <c r="G18" i="12"/>
  <c r="H18" i="12"/>
  <c r="G16" i="12"/>
  <c r="H16" i="12"/>
  <c r="I15" i="12"/>
  <c r="I14" i="12"/>
  <c r="G14" i="12"/>
  <c r="AC13" i="11"/>
  <c r="M32" i="11"/>
  <c r="D44" i="12"/>
  <c r="B44" i="12"/>
  <c r="B36" i="12"/>
  <c r="D36" i="12"/>
  <c r="D64" i="12"/>
  <c r="B88" i="12"/>
  <c r="D83" i="12"/>
  <c r="C83" i="12"/>
  <c r="D79" i="12"/>
  <c r="C79" i="12"/>
  <c r="D75" i="12"/>
  <c r="C75" i="12"/>
  <c r="D71" i="12"/>
  <c r="C71" i="12"/>
  <c r="B97" i="12"/>
  <c r="B92" i="12"/>
  <c r="B87" i="12"/>
  <c r="C96" i="12"/>
  <c r="C88" i="12"/>
  <c r="C80" i="12"/>
  <c r="C72" i="12"/>
  <c r="C64" i="12"/>
  <c r="C56" i="12"/>
  <c r="C48" i="12"/>
  <c r="C40" i="12"/>
  <c r="C24" i="12"/>
  <c r="D99" i="12"/>
  <c r="D91" i="12"/>
  <c r="D82" i="12"/>
  <c r="D72" i="12"/>
  <c r="D61" i="12"/>
  <c r="D50" i="12"/>
  <c r="D40" i="12"/>
  <c r="D29" i="12"/>
  <c r="D18" i="12"/>
  <c r="D76" i="12"/>
  <c r="B76" i="12"/>
  <c r="B68" i="12"/>
  <c r="D68" i="12"/>
  <c r="D60" i="12"/>
  <c r="B60" i="12"/>
  <c r="B52" i="12"/>
  <c r="D52" i="12"/>
  <c r="D28" i="12"/>
  <c r="B28" i="12"/>
  <c r="B20" i="12"/>
  <c r="D20" i="12"/>
  <c r="D12" i="12"/>
  <c r="B12" i="12"/>
  <c r="D32" i="12"/>
  <c r="D98" i="12"/>
  <c r="B98" i="12"/>
  <c r="D94" i="12"/>
  <c r="B94" i="12"/>
  <c r="D90" i="12"/>
  <c r="B90" i="12"/>
  <c r="D86" i="12"/>
  <c r="B86" i="12"/>
  <c r="D78" i="12"/>
  <c r="B78" i="12"/>
  <c r="D70" i="12"/>
  <c r="B70" i="12"/>
  <c r="D62" i="12"/>
  <c r="B62" i="12"/>
  <c r="D54" i="12"/>
  <c r="B54" i="12"/>
  <c r="D46" i="12"/>
  <c r="B46" i="12"/>
  <c r="D38" i="12"/>
  <c r="B38" i="12"/>
  <c r="D30" i="12"/>
  <c r="B30" i="12"/>
  <c r="D22" i="12"/>
  <c r="B22" i="12"/>
  <c r="B96" i="12"/>
  <c r="B85" i="12"/>
  <c r="C94" i="12"/>
  <c r="C86" i="12"/>
  <c r="C78" i="12"/>
  <c r="C70" i="12"/>
  <c r="C62" i="12"/>
  <c r="C54" i="12"/>
  <c r="C46" i="12"/>
  <c r="C34" i="12"/>
  <c r="C28" i="12"/>
  <c r="C18" i="12"/>
  <c r="D97" i="12"/>
  <c r="D89" i="12"/>
  <c r="D80" i="12"/>
  <c r="D69" i="12"/>
  <c r="D58" i="12"/>
  <c r="D48" i="12"/>
  <c r="D37" i="12"/>
  <c r="D26" i="12"/>
  <c r="D16" i="12"/>
  <c r="C36" i="12"/>
  <c r="C20" i="12"/>
  <c r="D81" i="12"/>
  <c r="C81" i="12"/>
  <c r="D73" i="12"/>
  <c r="C73" i="12"/>
  <c r="D65" i="12"/>
  <c r="C65" i="12"/>
  <c r="D57" i="12"/>
  <c r="C57" i="12"/>
  <c r="D49" i="12"/>
  <c r="C49" i="12"/>
  <c r="D41" i="12"/>
  <c r="C41" i="12"/>
  <c r="D33" i="12"/>
  <c r="C33" i="12"/>
  <c r="D25" i="12"/>
  <c r="C25" i="12"/>
  <c r="D17" i="12"/>
  <c r="C17" i="12"/>
  <c r="D13" i="12"/>
  <c r="C13" i="12"/>
  <c r="B100" i="12"/>
  <c r="B89" i="12"/>
  <c r="B84" i="12"/>
  <c r="B77" i="12"/>
  <c r="B69" i="12"/>
  <c r="B61" i="12"/>
  <c r="B53" i="12"/>
  <c r="B45" i="12"/>
  <c r="B37" i="12"/>
  <c r="B29" i="12"/>
  <c r="B21" i="12"/>
  <c r="C100" i="12"/>
  <c r="C92" i="12"/>
  <c r="C84" i="12"/>
  <c r="C76" i="12"/>
  <c r="C68" i="12"/>
  <c r="C60" i="12"/>
  <c r="C52" i="12"/>
  <c r="C44" i="12"/>
  <c r="C38" i="12"/>
  <c r="C32" i="12"/>
  <c r="C22" i="12"/>
  <c r="C16" i="12"/>
  <c r="D77" i="12"/>
  <c r="D66" i="12"/>
  <c r="D56" i="12"/>
  <c r="D45" i="12"/>
  <c r="D34" i="12"/>
  <c r="D24" i="12"/>
  <c r="H100" i="12"/>
  <c r="G100" i="12"/>
  <c r="H92" i="12"/>
  <c r="G92" i="12"/>
  <c r="H84" i="12"/>
  <c r="G84" i="12"/>
  <c r="H76" i="12"/>
  <c r="G76" i="12"/>
  <c r="H68" i="12"/>
  <c r="G68" i="12"/>
  <c r="H60" i="12"/>
  <c r="G60" i="12"/>
  <c r="H52" i="12"/>
  <c r="G52" i="12"/>
  <c r="H44" i="12"/>
  <c r="G44" i="12"/>
  <c r="H36" i="12"/>
  <c r="G36" i="12"/>
  <c r="H28" i="12"/>
  <c r="G28" i="12"/>
  <c r="H20" i="12"/>
  <c r="G20" i="12"/>
  <c r="H12" i="12"/>
  <c r="G12" i="12"/>
  <c r="I100" i="12"/>
  <c r="I92" i="12"/>
  <c r="I84" i="12"/>
  <c r="I76" i="12"/>
  <c r="I68" i="12"/>
  <c r="I60" i="12"/>
  <c r="I52" i="12"/>
  <c r="I44" i="12"/>
  <c r="I36" i="12"/>
  <c r="I28" i="12"/>
  <c r="I20" i="12"/>
  <c r="I12" i="12"/>
  <c r="I97" i="12"/>
  <c r="G97" i="12"/>
  <c r="I93" i="12"/>
  <c r="G93" i="12"/>
  <c r="I89" i="12"/>
  <c r="G89" i="12"/>
  <c r="I85" i="12"/>
  <c r="G85" i="12"/>
  <c r="I81" i="12"/>
  <c r="G81" i="12"/>
  <c r="I77" i="12"/>
  <c r="G77" i="12"/>
  <c r="I73" i="12"/>
  <c r="G73" i="12"/>
  <c r="I69" i="12"/>
  <c r="G69" i="12"/>
  <c r="I65" i="12"/>
  <c r="G65" i="12"/>
  <c r="I61" i="12"/>
  <c r="G61" i="12"/>
  <c r="I57" i="12"/>
  <c r="G57" i="12"/>
  <c r="I53" i="12"/>
  <c r="G53" i="12"/>
  <c r="I49" i="12"/>
  <c r="G49" i="12"/>
  <c r="I45" i="12"/>
  <c r="G45" i="12"/>
  <c r="I41" i="12"/>
  <c r="G41" i="12"/>
  <c r="I37" i="12"/>
  <c r="G37" i="12"/>
  <c r="I33" i="12"/>
  <c r="G33" i="12"/>
  <c r="I29" i="12"/>
  <c r="G29" i="12"/>
  <c r="I25" i="12"/>
  <c r="G25" i="12"/>
  <c r="I21" i="12"/>
  <c r="G21" i="12"/>
  <c r="I17" i="12"/>
  <c r="G17" i="12"/>
  <c r="I13" i="12"/>
  <c r="G13" i="12"/>
  <c r="G95" i="12"/>
  <c r="G79" i="12"/>
  <c r="G63" i="12"/>
  <c r="G47" i="12"/>
  <c r="G31" i="12"/>
  <c r="G15" i="12"/>
  <c r="H89" i="12"/>
  <c r="H73" i="12"/>
  <c r="H57" i="12"/>
  <c r="H41" i="12"/>
  <c r="H25" i="12"/>
  <c r="I99" i="12"/>
  <c r="I83" i="12"/>
  <c r="I67" i="12"/>
  <c r="I51" i="12"/>
  <c r="I35" i="12"/>
  <c r="I19" i="12"/>
  <c r="C67" i="12"/>
  <c r="C63" i="12"/>
  <c r="C59" i="12"/>
  <c r="C55" i="12"/>
  <c r="C51" i="12"/>
  <c r="C47" i="12"/>
  <c r="C43" i="12"/>
  <c r="G87" i="12"/>
  <c r="G71" i="12"/>
  <c r="G55" i="12"/>
  <c r="G39" i="12"/>
  <c r="G23" i="12"/>
  <c r="H97" i="12"/>
  <c r="H81" i="12"/>
  <c r="H65" i="12"/>
  <c r="H49" i="12"/>
  <c r="H33" i="12"/>
  <c r="H17" i="12"/>
  <c r="I91" i="12"/>
  <c r="I75" i="12"/>
  <c r="I59" i="12"/>
  <c r="I43" i="12"/>
  <c r="I27" i="12"/>
  <c r="I11" i="12"/>
  <c r="M29" i="11"/>
  <c r="U25" i="11"/>
  <c r="AC9" i="11"/>
  <c r="AS9" i="11"/>
  <c r="AK8" i="11"/>
  <c r="AS11" i="11"/>
  <c r="U10" i="11"/>
  <c r="AZ16" i="11"/>
  <c r="AZ8" i="11"/>
  <c r="AZ12" i="11"/>
  <c r="U33" i="11"/>
  <c r="AK33" i="11"/>
  <c r="U31" i="11"/>
  <c r="AC33" i="11"/>
  <c r="U27" i="11"/>
  <c r="U16" i="11"/>
  <c r="AK16" i="11"/>
  <c r="AC19" i="11"/>
  <c r="AS19" i="11"/>
  <c r="U22" i="11"/>
  <c r="AC21" i="11"/>
  <c r="U20" i="11"/>
  <c r="AK20" i="11"/>
  <c r="AZ19" i="11"/>
  <c r="AZ18" i="11"/>
  <c r="U11" i="11"/>
  <c r="I3" i="12"/>
  <c r="G3" i="12"/>
  <c r="AZ33" i="11"/>
  <c r="AZ26" i="11"/>
  <c r="U8" i="11"/>
  <c r="U13" i="11"/>
  <c r="I10" i="12"/>
  <c r="G10" i="12"/>
  <c r="G9" i="12"/>
  <c r="H9" i="12"/>
  <c r="B9" i="12"/>
  <c r="C9" i="12"/>
  <c r="H8" i="12"/>
  <c r="I8" i="12"/>
  <c r="M9" i="11"/>
  <c r="M11" i="11"/>
  <c r="M13" i="11"/>
  <c r="M16" i="11"/>
  <c r="M22" i="11"/>
  <c r="M20" i="11"/>
  <c r="M25" i="11"/>
  <c r="M28" i="11"/>
  <c r="M27" i="11"/>
  <c r="H7" i="12"/>
  <c r="G7" i="12"/>
  <c r="I6" i="12"/>
  <c r="G6" i="12"/>
  <c r="G5" i="12"/>
  <c r="H5" i="12"/>
  <c r="M31" i="11"/>
  <c r="H4" i="12"/>
  <c r="I4" i="12"/>
  <c r="M18" i="11"/>
  <c r="H2" i="12"/>
  <c r="G2" i="12"/>
  <c r="M10" i="11"/>
  <c r="M21" i="11"/>
  <c r="M8" i="11"/>
  <c r="M19" i="11"/>
  <c r="H9" i="11"/>
  <c r="M12" i="11"/>
  <c r="H27" i="11"/>
  <c r="H32" i="11"/>
  <c r="M33" i="11"/>
  <c r="M26" i="11"/>
  <c r="AZ20" i="11"/>
  <c r="AZ17" i="11"/>
  <c r="H13" i="11"/>
  <c r="H28" i="11"/>
  <c r="H21" i="11"/>
  <c r="H22" i="11"/>
  <c r="H10" i="11"/>
  <c r="H19" i="11"/>
  <c r="H17" i="11"/>
  <c r="H31" i="11"/>
  <c r="H29" i="11"/>
  <c r="AZ21" i="11"/>
  <c r="M30" i="11"/>
  <c r="H11" i="11"/>
  <c r="H16" i="11"/>
  <c r="H18" i="11"/>
  <c r="H25" i="11"/>
  <c r="H30" i="11"/>
  <c r="H8" i="11"/>
  <c r="H12" i="11"/>
  <c r="H20" i="11"/>
  <c r="H33" i="11"/>
  <c r="H26" i="11"/>
  <c r="H3" i="11"/>
  <c r="H5" i="11"/>
  <c r="H4" i="11"/>
  <c r="AK4" i="11"/>
  <c r="M4" i="11"/>
  <c r="U5" i="11"/>
  <c r="U4" i="11"/>
  <c r="M17" i="11"/>
  <c r="AC4" i="11"/>
  <c r="AK5" i="11"/>
  <c r="AC5" i="11"/>
  <c r="M5" i="11"/>
  <c r="AS5" i="11"/>
  <c r="D5" i="12"/>
  <c r="C5" i="12"/>
  <c r="D14" i="12"/>
  <c r="D15" i="12"/>
  <c r="G1" i="12"/>
  <c r="H1" i="12"/>
  <c r="C6" i="12"/>
  <c r="D10" i="12"/>
  <c r="C10" i="12"/>
  <c r="C2" i="12"/>
  <c r="D6" i="12"/>
  <c r="B2" i="12"/>
  <c r="C11" i="12"/>
  <c r="C7" i="12"/>
  <c r="C3" i="12"/>
  <c r="D11" i="12"/>
  <c r="D7" i="12"/>
  <c r="D3" i="12"/>
  <c r="AY17" i="11"/>
  <c r="AY19" i="11"/>
  <c r="AY28" i="11"/>
  <c r="AY27" i="11"/>
  <c r="AZ9" i="11"/>
  <c r="D1" i="12"/>
  <c r="B1" i="12"/>
  <c r="AY32" i="11"/>
  <c r="AY18" i="11"/>
  <c r="AY16" i="11"/>
  <c r="C1" i="12"/>
  <c r="B8" i="12"/>
  <c r="B4" i="12"/>
  <c r="AY26" i="11"/>
  <c r="AY20" i="11"/>
  <c r="AY13" i="11"/>
  <c r="C8" i="12"/>
  <c r="C4" i="12"/>
  <c r="AY33" i="11"/>
  <c r="AY22" i="11"/>
  <c r="AY25" i="11"/>
  <c r="AZ31" i="11"/>
  <c r="AS4" i="11"/>
  <c r="AZ5" i="11"/>
  <c r="AZ4" i="11"/>
  <c r="AY5" i="11"/>
  <c r="AZ11" i="11"/>
  <c r="AC11" i="11"/>
  <c r="AC10" i="11"/>
  <c r="AZ13" i="11"/>
  <c r="AY11" i="11"/>
  <c r="AZ10" i="11"/>
  <c r="AY12" i="11"/>
  <c r="AY9" i="11"/>
  <c r="AY8" i="11"/>
  <c r="AY10" i="11"/>
  <c r="AY4" i="11"/>
  <c r="AS29" i="11"/>
  <c r="AK29" i="11"/>
  <c r="AK31" i="11"/>
  <c r="AZ30" i="11"/>
  <c r="AK30" i="11"/>
  <c r="AY31" i="11"/>
  <c r="AK10" i="11"/>
  <c r="AY21" i="11"/>
  <c r="AY30" i="11"/>
  <c r="AS3" i="11"/>
  <c r="AK3" i="11"/>
  <c r="AZ28" i="11"/>
  <c r="AZ32" i="11"/>
  <c r="AZ29" i="11"/>
  <c r="AC29" i="11"/>
  <c r="AC31" i="11"/>
  <c r="AC3" i="11"/>
  <c r="AC25" i="11"/>
  <c r="AC30" i="11"/>
  <c r="U3" i="11"/>
  <c r="U29" i="11"/>
  <c r="AZ25" i="11"/>
  <c r="U30" i="11"/>
  <c r="AY29" i="11"/>
  <c r="U28" i="11"/>
  <c r="AZ3" i="11"/>
  <c r="AY3" i="11"/>
  <c r="B15" i="12"/>
  <c r="B14" i="12"/>
  <c r="M3" i="11"/>
  <c r="K41" i="10"/>
  <c r="K42" i="10"/>
  <c r="K43" i="10"/>
  <c r="K44" i="10"/>
  <c r="G41" i="10"/>
  <c r="G42" i="10"/>
  <c r="G43" i="10"/>
  <c r="G44" i="10"/>
  <c r="F41" i="10"/>
  <c r="F42" i="10"/>
  <c r="F43" i="10"/>
  <c r="F44" i="10"/>
  <c r="B41" i="10"/>
  <c r="B42" i="10"/>
  <c r="B43" i="10"/>
  <c r="B44" i="10"/>
  <c r="K35" i="10"/>
  <c r="K36" i="10"/>
  <c r="K37" i="10"/>
  <c r="K38" i="10"/>
  <c r="G35" i="10"/>
  <c r="G36" i="10"/>
  <c r="G37" i="10"/>
  <c r="G38" i="10"/>
  <c r="F34" i="10"/>
  <c r="F35" i="10"/>
  <c r="F36" i="10"/>
  <c r="F37" i="10"/>
  <c r="F38" i="10"/>
  <c r="B34" i="10"/>
  <c r="B35" i="10"/>
  <c r="B36" i="10"/>
  <c r="B37" i="10"/>
  <c r="B38" i="10"/>
  <c r="K21" i="10"/>
  <c r="K22" i="10"/>
  <c r="K23" i="10"/>
  <c r="K24" i="10"/>
  <c r="K25" i="10"/>
  <c r="K26" i="10"/>
  <c r="K27" i="10"/>
  <c r="K28" i="10"/>
  <c r="K29" i="10"/>
  <c r="K30" i="10"/>
  <c r="G21" i="10"/>
  <c r="G22" i="10"/>
  <c r="G23" i="10"/>
  <c r="G24" i="10"/>
  <c r="G25" i="10"/>
  <c r="G26" i="10"/>
  <c r="G27" i="10"/>
  <c r="G28" i="10"/>
  <c r="G29" i="10"/>
  <c r="G30" i="10"/>
  <c r="F21" i="10"/>
  <c r="F22" i="10"/>
  <c r="F23" i="10"/>
  <c r="F24" i="10"/>
  <c r="F25" i="10"/>
  <c r="F26" i="10"/>
  <c r="F27" i="10"/>
  <c r="F28" i="10"/>
  <c r="F29" i="10"/>
  <c r="B21" i="10"/>
  <c r="B22" i="10"/>
  <c r="B23" i="10"/>
  <c r="B24" i="10"/>
  <c r="B25" i="10"/>
  <c r="B26" i="10"/>
  <c r="B27" i="10"/>
  <c r="B28" i="10"/>
  <c r="B29" i="10"/>
  <c r="K8" i="10"/>
  <c r="K9" i="10"/>
  <c r="K10" i="10"/>
  <c r="K11" i="10"/>
  <c r="K12" i="10"/>
  <c r="K13" i="10"/>
  <c r="K14" i="10"/>
  <c r="K15" i="10"/>
  <c r="K16" i="10"/>
  <c r="G8" i="10"/>
  <c r="G9" i="10"/>
  <c r="G10" i="10"/>
  <c r="G11" i="10"/>
  <c r="G12" i="10"/>
  <c r="G13" i="10"/>
  <c r="G14" i="10"/>
  <c r="G15" i="10"/>
  <c r="G16" i="10"/>
  <c r="F8" i="10"/>
  <c r="F9" i="10"/>
  <c r="F10" i="10"/>
  <c r="F11" i="10"/>
  <c r="F12" i="10"/>
  <c r="F13" i="10"/>
  <c r="F14" i="10"/>
  <c r="F15" i="10"/>
  <c r="F16" i="10"/>
  <c r="F17" i="10"/>
  <c r="B8" i="10"/>
  <c r="B9" i="10"/>
  <c r="B10" i="10"/>
  <c r="B11" i="10"/>
  <c r="B12" i="10"/>
  <c r="B13" i="10"/>
  <c r="B14" i="10"/>
  <c r="B15" i="10"/>
  <c r="B16" i="10"/>
  <c r="B17" i="10"/>
  <c r="K40" i="10"/>
  <c r="F40" i="10"/>
  <c r="K34" i="10"/>
  <c r="F33" i="10"/>
  <c r="K20" i="10"/>
  <c r="F20" i="10"/>
  <c r="K7" i="10"/>
  <c r="G40" i="10"/>
  <c r="B40" i="10"/>
  <c r="G34" i="10"/>
  <c r="B33" i="10"/>
  <c r="G20" i="10"/>
  <c r="B20" i="10"/>
  <c r="G7" i="10"/>
  <c r="F7" i="10"/>
  <c r="B7" i="10"/>
  <c r="F7" i="6"/>
  <c r="B7" i="6"/>
  <c r="Q3" i="10"/>
  <c r="Q3" i="9"/>
  <c r="G41" i="9" s="1"/>
  <c r="Q3" i="8"/>
  <c r="K44" i="8" s="1"/>
  <c r="Q3" i="7"/>
  <c r="K41" i="7" s="1"/>
  <c r="B41" i="8"/>
  <c r="K36" i="8"/>
  <c r="G38" i="8"/>
  <c r="K25" i="8"/>
  <c r="G21" i="8"/>
  <c r="G29" i="8"/>
  <c r="B22" i="8"/>
  <c r="B28" i="8"/>
  <c r="K11" i="8"/>
  <c r="G10" i="8"/>
  <c r="G14" i="8"/>
  <c r="F40" i="8"/>
  <c r="G33" i="8"/>
  <c r="G7" i="8"/>
  <c r="F11" i="8"/>
  <c r="B9" i="8"/>
  <c r="B13" i="8"/>
  <c r="B17" i="8"/>
  <c r="K43" i="7"/>
  <c r="K44" i="7"/>
  <c r="G43" i="7"/>
  <c r="G44" i="7"/>
  <c r="F43" i="7"/>
  <c r="F44" i="7"/>
  <c r="B43" i="7"/>
  <c r="B44" i="7"/>
  <c r="K36" i="7"/>
  <c r="K37" i="7"/>
  <c r="G35" i="7"/>
  <c r="G36" i="7"/>
  <c r="F34" i="7"/>
  <c r="F35" i="7"/>
  <c r="F38" i="7"/>
  <c r="B34" i="7"/>
  <c r="B37" i="7"/>
  <c r="B38" i="7"/>
  <c r="K23" i="7"/>
  <c r="K24" i="7"/>
  <c r="K27" i="7"/>
  <c r="K28" i="7"/>
  <c r="G21" i="7"/>
  <c r="G22" i="7"/>
  <c r="G24" i="7"/>
  <c r="G25" i="7"/>
  <c r="G26" i="7"/>
  <c r="G27" i="7"/>
  <c r="G28" i="7"/>
  <c r="G29" i="7"/>
  <c r="G30" i="7"/>
  <c r="F21" i="7"/>
  <c r="F22" i="7"/>
  <c r="F23" i="7"/>
  <c r="F24" i="7"/>
  <c r="F25" i="7"/>
  <c r="F26" i="7"/>
  <c r="F27" i="7"/>
  <c r="F28" i="7"/>
  <c r="F29" i="7"/>
  <c r="B21" i="7"/>
  <c r="B22" i="7"/>
  <c r="B23" i="7"/>
  <c r="B24" i="7"/>
  <c r="B25" i="7"/>
  <c r="B26" i="7"/>
  <c r="B27" i="7"/>
  <c r="B28" i="7"/>
  <c r="B29" i="7"/>
  <c r="K8" i="7"/>
  <c r="K9" i="7"/>
  <c r="K10" i="7"/>
  <c r="K11" i="7"/>
  <c r="K12" i="7"/>
  <c r="K13" i="7"/>
  <c r="K14" i="7"/>
  <c r="K15" i="7"/>
  <c r="K16" i="7"/>
  <c r="G8" i="7"/>
  <c r="G9" i="7"/>
  <c r="G10" i="7"/>
  <c r="G11" i="7"/>
  <c r="G12" i="7"/>
  <c r="G13" i="7"/>
  <c r="G14" i="7"/>
  <c r="G15" i="7"/>
  <c r="G16" i="7"/>
  <c r="K40" i="7"/>
  <c r="F40" i="7"/>
  <c r="K33" i="7"/>
  <c r="F33" i="7"/>
  <c r="K20" i="7"/>
  <c r="F20" i="7"/>
  <c r="K7" i="7"/>
  <c r="G40" i="7"/>
  <c r="B40" i="7"/>
  <c r="G33" i="7"/>
  <c r="B33" i="7"/>
  <c r="G20" i="7"/>
  <c r="B20" i="7"/>
  <c r="G7" i="7"/>
  <c r="F8" i="7"/>
  <c r="F9" i="7"/>
  <c r="F10" i="7"/>
  <c r="F11" i="7"/>
  <c r="F12" i="7"/>
  <c r="F13" i="7"/>
  <c r="F14" i="7"/>
  <c r="F15" i="7"/>
  <c r="F16" i="7"/>
  <c r="F17" i="7"/>
  <c r="B8" i="7"/>
  <c r="B9" i="7"/>
  <c r="B10" i="7"/>
  <c r="B11" i="7"/>
  <c r="B12" i="7"/>
  <c r="B13" i="7"/>
  <c r="B14" i="7"/>
  <c r="B15" i="7"/>
  <c r="B16" i="7"/>
  <c r="B17" i="7"/>
  <c r="F7" i="7"/>
  <c r="B7" i="7"/>
  <c r="K41" i="6"/>
  <c r="K42" i="6"/>
  <c r="K43" i="6"/>
  <c r="K44" i="6"/>
  <c r="G41" i="6"/>
  <c r="G42" i="6"/>
  <c r="G43" i="6"/>
  <c r="G44" i="6"/>
  <c r="F41" i="6"/>
  <c r="F42" i="6"/>
  <c r="F43" i="6"/>
  <c r="F44" i="6"/>
  <c r="B41" i="6"/>
  <c r="B42" i="6"/>
  <c r="B43" i="6"/>
  <c r="B44" i="6"/>
  <c r="K34" i="6"/>
  <c r="K35" i="6"/>
  <c r="K36" i="6"/>
  <c r="K37" i="6"/>
  <c r="K38" i="6"/>
  <c r="G34" i="6"/>
  <c r="G35" i="6"/>
  <c r="G36" i="6"/>
  <c r="G37" i="6"/>
  <c r="G38" i="6"/>
  <c r="F34" i="6"/>
  <c r="F35" i="6"/>
  <c r="F36" i="6"/>
  <c r="F37" i="6"/>
  <c r="F38" i="6"/>
  <c r="B34" i="6"/>
  <c r="B35" i="6"/>
  <c r="B36" i="6"/>
  <c r="B37" i="6"/>
  <c r="B38" i="6"/>
  <c r="K21" i="6"/>
  <c r="K22" i="6"/>
  <c r="K23" i="6"/>
  <c r="K24" i="6"/>
  <c r="K25" i="6"/>
  <c r="K26" i="6"/>
  <c r="K27" i="6"/>
  <c r="K28" i="6"/>
  <c r="K29" i="6"/>
  <c r="K30" i="6"/>
  <c r="G21" i="6"/>
  <c r="G22" i="6"/>
  <c r="G23" i="6"/>
  <c r="G24" i="6"/>
  <c r="G25" i="6"/>
  <c r="G26" i="6"/>
  <c r="G27" i="6"/>
  <c r="G28" i="6"/>
  <c r="G29" i="6"/>
  <c r="G30" i="6"/>
  <c r="F21" i="6"/>
  <c r="F22" i="6"/>
  <c r="F23" i="6"/>
  <c r="F24" i="6"/>
  <c r="F25" i="6"/>
  <c r="F26" i="6"/>
  <c r="F27" i="6"/>
  <c r="F28" i="6"/>
  <c r="F29" i="6"/>
  <c r="B21" i="6"/>
  <c r="B22" i="6"/>
  <c r="B23" i="6"/>
  <c r="B24" i="6"/>
  <c r="B25" i="6"/>
  <c r="B26" i="6"/>
  <c r="B27" i="6"/>
  <c r="B28" i="6"/>
  <c r="B29" i="6"/>
  <c r="K40" i="6"/>
  <c r="F40" i="6"/>
  <c r="K33" i="6"/>
  <c r="F33" i="6"/>
  <c r="K20" i="6"/>
  <c r="F20" i="6"/>
  <c r="G40" i="6"/>
  <c r="B40" i="6"/>
  <c r="G33" i="6"/>
  <c r="B33" i="6"/>
  <c r="G20" i="6"/>
  <c r="B20" i="6"/>
  <c r="K8" i="6"/>
  <c r="K9" i="6"/>
  <c r="K10" i="6"/>
  <c r="K11" i="6"/>
  <c r="K12" i="6"/>
  <c r="K13" i="6"/>
  <c r="K14" i="6"/>
  <c r="K15" i="6"/>
  <c r="K16" i="6"/>
  <c r="G8" i="6"/>
  <c r="G9" i="6"/>
  <c r="G10" i="6"/>
  <c r="G11" i="6"/>
  <c r="G12" i="6"/>
  <c r="G13" i="6"/>
  <c r="G14" i="6"/>
  <c r="G15" i="6"/>
  <c r="G16" i="6"/>
  <c r="K7" i="6"/>
  <c r="G7" i="6"/>
  <c r="F8" i="6"/>
  <c r="F9" i="6"/>
  <c r="F10" i="6"/>
  <c r="F11" i="6"/>
  <c r="F12" i="6"/>
  <c r="F13" i="6"/>
  <c r="F14" i="6"/>
  <c r="F15" i="6"/>
  <c r="F16" i="6"/>
  <c r="F17" i="6"/>
  <c r="B8" i="6"/>
  <c r="B9" i="6"/>
  <c r="B10" i="6"/>
  <c r="B11" i="6"/>
  <c r="B12" i="6"/>
  <c r="B13" i="6"/>
  <c r="B14" i="6"/>
  <c r="B15" i="6"/>
  <c r="B16" i="6"/>
  <c r="B17" i="6"/>
  <c r="AP11" i="11" l="1"/>
  <c r="AP31" i="11"/>
  <c r="AP28" i="11"/>
  <c r="AP13" i="11"/>
  <c r="AP22" i="11"/>
  <c r="AL22" i="11"/>
  <c r="B16" i="9"/>
  <c r="B12" i="9"/>
  <c r="B8" i="9"/>
  <c r="F14" i="9"/>
  <c r="F10" i="9"/>
  <c r="B20" i="9"/>
  <c r="B40" i="9"/>
  <c r="K20" i="9"/>
  <c r="K40" i="9"/>
  <c r="G13" i="9"/>
  <c r="G9" i="9"/>
  <c r="K14" i="9"/>
  <c r="K10" i="9"/>
  <c r="B28" i="9"/>
  <c r="B24" i="9"/>
  <c r="F29" i="9"/>
  <c r="F25" i="9"/>
  <c r="F21" i="9"/>
  <c r="G27" i="9"/>
  <c r="G23" i="9"/>
  <c r="K29" i="9"/>
  <c r="K25" i="9"/>
  <c r="K21" i="9"/>
  <c r="B35" i="9"/>
  <c r="F36" i="9"/>
  <c r="G37" i="9"/>
  <c r="K38" i="9"/>
  <c r="K34" i="9"/>
  <c r="B41" i="9"/>
  <c r="F41" i="9"/>
  <c r="K43" i="9"/>
  <c r="B7" i="9"/>
  <c r="B15" i="9"/>
  <c r="B11" i="9"/>
  <c r="F17" i="9"/>
  <c r="F13" i="9"/>
  <c r="F9" i="9"/>
  <c r="G20" i="9"/>
  <c r="G40" i="9"/>
  <c r="F33" i="9"/>
  <c r="G16" i="9"/>
  <c r="G12" i="9"/>
  <c r="G8" i="9"/>
  <c r="K13" i="9"/>
  <c r="K9" i="9"/>
  <c r="B27" i="9"/>
  <c r="B23" i="9"/>
  <c r="F28" i="9"/>
  <c r="F24" i="9"/>
  <c r="G30" i="9"/>
  <c r="G26" i="9"/>
  <c r="G22" i="9"/>
  <c r="K28" i="9"/>
  <c r="K24" i="9"/>
  <c r="B38" i="9"/>
  <c r="B34" i="9"/>
  <c r="F35" i="9"/>
  <c r="G36" i="9"/>
  <c r="K37" i="9"/>
  <c r="B44" i="9"/>
  <c r="F44" i="9"/>
  <c r="G43" i="9"/>
  <c r="K42" i="9"/>
  <c r="F7" i="9"/>
  <c r="B14" i="9"/>
  <c r="B10" i="9"/>
  <c r="F16" i="9"/>
  <c r="F12" i="9"/>
  <c r="F8" i="9"/>
  <c r="B33" i="9"/>
  <c r="K7" i="9"/>
  <c r="K33" i="9"/>
  <c r="G15" i="9"/>
  <c r="G11" i="9"/>
  <c r="K16" i="9"/>
  <c r="K12" i="9"/>
  <c r="K8" i="9"/>
  <c r="B26" i="9"/>
  <c r="B22" i="9"/>
  <c r="F27" i="9"/>
  <c r="F23" i="9"/>
  <c r="G29" i="9"/>
  <c r="G25" i="9"/>
  <c r="G21" i="9"/>
  <c r="K27" i="9"/>
  <c r="K23" i="9"/>
  <c r="B37" i="9"/>
  <c r="F38" i="9"/>
  <c r="F34" i="9"/>
  <c r="G35" i="9"/>
  <c r="K36" i="9"/>
  <c r="B43" i="9"/>
  <c r="F43" i="9"/>
  <c r="G42" i="9"/>
  <c r="K41" i="9"/>
  <c r="B17" i="9"/>
  <c r="B13" i="9"/>
  <c r="B9" i="9"/>
  <c r="F15" i="9"/>
  <c r="F11" i="9"/>
  <c r="G7" i="9"/>
  <c r="G33" i="9"/>
  <c r="F20" i="9"/>
  <c r="F40" i="9"/>
  <c r="G14" i="9"/>
  <c r="G10" i="9"/>
  <c r="K15" i="9"/>
  <c r="K11" i="9"/>
  <c r="B29" i="9"/>
  <c r="B25" i="9"/>
  <c r="B21" i="9"/>
  <c r="F26" i="9"/>
  <c r="F22" i="9"/>
  <c r="G28" i="9"/>
  <c r="G24" i="9"/>
  <c r="K30" i="9"/>
  <c r="K26" i="9"/>
  <c r="K22" i="9"/>
  <c r="B36" i="9"/>
  <c r="F37" i="9"/>
  <c r="G38" i="9"/>
  <c r="G34" i="9"/>
  <c r="K35" i="9"/>
  <c r="B42" i="9"/>
  <c r="F42" i="9"/>
  <c r="AL27" i="11"/>
  <c r="AL11" i="11"/>
  <c r="AL29" i="11"/>
  <c r="AE29" i="11"/>
  <c r="AL5" i="11"/>
  <c r="AL12" i="11"/>
  <c r="AL20" i="11"/>
  <c r="AL32" i="11"/>
  <c r="AL28" i="11"/>
  <c r="AL9" i="11"/>
  <c r="AL33" i="11"/>
  <c r="AL31" i="11"/>
  <c r="AL26" i="11"/>
  <c r="AL10" i="11"/>
  <c r="AP17" i="11"/>
  <c r="AL13" i="11"/>
  <c r="AL3" i="11"/>
  <c r="AP26" i="11"/>
  <c r="AL18" i="11"/>
  <c r="AL17" i="11"/>
  <c r="M36" i="11"/>
  <c r="AL4" i="11"/>
  <c r="BA12" i="11"/>
  <c r="BA26" i="11"/>
  <c r="BA32" i="11"/>
  <c r="BA17" i="11"/>
  <c r="AV26" i="11"/>
  <c r="Y11" i="11"/>
  <c r="AD11" i="11" s="1"/>
  <c r="Y21" i="11"/>
  <c r="AD21" i="11" s="1"/>
  <c r="Z3" i="11"/>
  <c r="AV8" i="11"/>
  <c r="Y25" i="11"/>
  <c r="AD25" i="11" s="1"/>
  <c r="Y3" i="11"/>
  <c r="AD3" i="11" s="1"/>
  <c r="BA27" i="11"/>
  <c r="Z32" i="11"/>
  <c r="Y8" i="11"/>
  <c r="AD8" i="11" s="1"/>
  <c r="Z33" i="11"/>
  <c r="Y16" i="11"/>
  <c r="AD16" i="11" s="1"/>
  <c r="Z8" i="11"/>
  <c r="Z29" i="11"/>
  <c r="Y22" i="11"/>
  <c r="AD22" i="11" s="1"/>
  <c r="Z19" i="11"/>
  <c r="Z5" i="11"/>
  <c r="Z25" i="11"/>
  <c r="W25" i="11" s="1"/>
  <c r="Z16" i="11"/>
  <c r="Z4" i="11"/>
  <c r="Z26" i="11"/>
  <c r="Y18" i="11"/>
  <c r="AD18" i="11" s="1"/>
  <c r="Z12" i="11"/>
  <c r="Z17" i="11"/>
  <c r="Z20" i="11"/>
  <c r="Y4" i="11"/>
  <c r="AD4" i="11" s="1"/>
  <c r="Z31" i="11"/>
  <c r="Z10" i="11"/>
  <c r="Y29" i="11"/>
  <c r="AD29" i="11" s="1"/>
  <c r="Z30" i="11"/>
  <c r="Z18" i="11"/>
  <c r="Z11" i="11"/>
  <c r="AV32" i="11"/>
  <c r="AV20" i="11"/>
  <c r="AV12" i="11"/>
  <c r="Q28" i="11"/>
  <c r="V28" i="11" s="1"/>
  <c r="AP19" i="11"/>
  <c r="AP21" i="11"/>
  <c r="AP27" i="11"/>
  <c r="AS36" i="11"/>
  <c r="AP18" i="11"/>
  <c r="AP29" i="11"/>
  <c r="AP32" i="11"/>
  <c r="AP33" i="11"/>
  <c r="AP12" i="11"/>
  <c r="AP3" i="11"/>
  <c r="AP30" i="11"/>
  <c r="AP5" i="11"/>
  <c r="AP20" i="11"/>
  <c r="AP8" i="11"/>
  <c r="AP16" i="11"/>
  <c r="AP9" i="11"/>
  <c r="AP25" i="11"/>
  <c r="AP4" i="11"/>
  <c r="AP10" i="11"/>
  <c r="AO30" i="11"/>
  <c r="AO18" i="11"/>
  <c r="AT18" i="11" s="1"/>
  <c r="AO16" i="11"/>
  <c r="AO4" i="11"/>
  <c r="AO29" i="11"/>
  <c r="AO31" i="11"/>
  <c r="AO17" i="11"/>
  <c r="AO19" i="11"/>
  <c r="AO10" i="11"/>
  <c r="AT10" i="11" s="1"/>
  <c r="AO5" i="11"/>
  <c r="AO32" i="11"/>
  <c r="AO26" i="11"/>
  <c r="AO12" i="11"/>
  <c r="AO25" i="11"/>
  <c r="AO28" i="11"/>
  <c r="AT28" i="11" s="1"/>
  <c r="AO27" i="11"/>
  <c r="AO22" i="11"/>
  <c r="AO21" i="11"/>
  <c r="AT21" i="11" s="1"/>
  <c r="AO13" i="11"/>
  <c r="AO9" i="11"/>
  <c r="AO33" i="11"/>
  <c r="AO20" i="11"/>
  <c r="AO8" i="11"/>
  <c r="AO3" i="11"/>
  <c r="AO11" i="11"/>
  <c r="AH31" i="11"/>
  <c r="AE31" i="11" s="1"/>
  <c r="AH22" i="11"/>
  <c r="AE22" i="11" s="1"/>
  <c r="AE13" i="11"/>
  <c r="AH32" i="11"/>
  <c r="AE32" i="11" s="1"/>
  <c r="AE17" i="11"/>
  <c r="AH19" i="11"/>
  <c r="AE19" i="11" s="1"/>
  <c r="AH5" i="11"/>
  <c r="AE5" i="11" s="1"/>
  <c r="AL21" i="11"/>
  <c r="AH10" i="11"/>
  <c r="AE10" i="11" s="1"/>
  <c r="AH16" i="11"/>
  <c r="AE16" i="11" s="1"/>
  <c r="AH28" i="11"/>
  <c r="AE28" i="11" s="1"/>
  <c r="AL16" i="11"/>
  <c r="AL25" i="11"/>
  <c r="AK36" i="11"/>
  <c r="AH11" i="11"/>
  <c r="AE11" i="11" s="1"/>
  <c r="AH18" i="11"/>
  <c r="AE18" i="11" s="1"/>
  <c r="AH21" i="11"/>
  <c r="AE21" i="11" s="1"/>
  <c r="AV22" i="11"/>
  <c r="AH9" i="11"/>
  <c r="AE9" i="11" s="1"/>
  <c r="AL30" i="11"/>
  <c r="AH26" i="11"/>
  <c r="AE26" i="11" s="1"/>
  <c r="AH33" i="11"/>
  <c r="AE33" i="11" s="1"/>
  <c r="AH20" i="11"/>
  <c r="AE20" i="11" s="1"/>
  <c r="AH12" i="11"/>
  <c r="AE12" i="11" s="1"/>
  <c r="AH8" i="11"/>
  <c r="AE8" i="11" s="1"/>
  <c r="AH3" i="11"/>
  <c r="AH30" i="11"/>
  <c r="AE30" i="11" s="1"/>
  <c r="AH4" i="11"/>
  <c r="AE4" i="11" s="1"/>
  <c r="AH27" i="11"/>
  <c r="AE27" i="11" s="1"/>
  <c r="AH25" i="11"/>
  <c r="AE25" i="11" s="1"/>
  <c r="Y26" i="11"/>
  <c r="Y27" i="11"/>
  <c r="Y9" i="11"/>
  <c r="Y19" i="11"/>
  <c r="AV16" i="11"/>
  <c r="AV33" i="11"/>
  <c r="Y28" i="11"/>
  <c r="Y13" i="11"/>
  <c r="Y17" i="11"/>
  <c r="Z27" i="11"/>
  <c r="Z21" i="11"/>
  <c r="Z13" i="11"/>
  <c r="Z28" i="11"/>
  <c r="Z22" i="11"/>
  <c r="Z9" i="11"/>
  <c r="Y33" i="11"/>
  <c r="AD33" i="11" s="1"/>
  <c r="Y30" i="11"/>
  <c r="Y31" i="11"/>
  <c r="Y5" i="11"/>
  <c r="Y20" i="11"/>
  <c r="AC36" i="11"/>
  <c r="Y10" i="11"/>
  <c r="AD10" i="11" s="1"/>
  <c r="Y32" i="11"/>
  <c r="Y12" i="11"/>
  <c r="AV5" i="11"/>
  <c r="AV19" i="11"/>
  <c r="AV28" i="11"/>
  <c r="BA18" i="11"/>
  <c r="AV21" i="11"/>
  <c r="AV27" i="11"/>
  <c r="AV29" i="11"/>
  <c r="AV10" i="11"/>
  <c r="AV13" i="11"/>
  <c r="AV9" i="11"/>
  <c r="Q3" i="11"/>
  <c r="Q12" i="11"/>
  <c r="Q33" i="11"/>
  <c r="Q26" i="11"/>
  <c r="AV4" i="11"/>
  <c r="AV30" i="11"/>
  <c r="AV11" i="11"/>
  <c r="AV31" i="11"/>
  <c r="BA19" i="11"/>
  <c r="BA22" i="11"/>
  <c r="Q4" i="11"/>
  <c r="V4" i="11" s="1"/>
  <c r="Q11" i="11"/>
  <c r="V11" i="11" s="1"/>
  <c r="Q16" i="11"/>
  <c r="V16" i="11" s="1"/>
  <c r="Q18" i="11"/>
  <c r="Q25" i="11"/>
  <c r="V25" i="11" s="1"/>
  <c r="Q30" i="11"/>
  <c r="R29" i="11"/>
  <c r="R26" i="11"/>
  <c r="R31" i="11"/>
  <c r="R22" i="11"/>
  <c r="R21" i="11"/>
  <c r="R11" i="11"/>
  <c r="R4" i="11"/>
  <c r="R20" i="11"/>
  <c r="R12" i="11"/>
  <c r="R8" i="11"/>
  <c r="R3" i="11"/>
  <c r="R32" i="11"/>
  <c r="R30" i="11"/>
  <c r="R33" i="11"/>
  <c r="R18" i="11"/>
  <c r="R16" i="11"/>
  <c r="R10" i="11"/>
  <c r="R9" i="11"/>
  <c r="R28" i="11"/>
  <c r="R27" i="11"/>
  <c r="R25" i="11"/>
  <c r="R17" i="11"/>
  <c r="R19" i="11"/>
  <c r="R13" i="11"/>
  <c r="R5" i="11"/>
  <c r="Q8" i="11"/>
  <c r="Q20" i="11"/>
  <c r="Q32" i="11"/>
  <c r="U36" i="11"/>
  <c r="AV25" i="11"/>
  <c r="AV17" i="11"/>
  <c r="Q5" i="11"/>
  <c r="Q10" i="11"/>
  <c r="Q19" i="11"/>
  <c r="V19" i="11" s="1"/>
  <c r="Q17" i="11"/>
  <c r="V17" i="11" s="1"/>
  <c r="Q31" i="11"/>
  <c r="Q29" i="11"/>
  <c r="V29" i="11" s="1"/>
  <c r="AV18" i="11"/>
  <c r="Q9" i="11"/>
  <c r="Q13" i="11"/>
  <c r="Q21" i="11"/>
  <c r="Q22" i="11"/>
  <c r="V22" i="11" s="1"/>
  <c r="Q27" i="11"/>
  <c r="AZ36" i="11"/>
  <c r="AY36" i="11"/>
  <c r="AV3" i="11"/>
  <c r="BA16" i="11"/>
  <c r="BA21" i="11"/>
  <c r="BA28" i="11"/>
  <c r="BA33" i="11"/>
  <c r="BA9" i="11"/>
  <c r="BA31" i="11"/>
  <c r="BA8" i="11"/>
  <c r="BA20" i="11"/>
  <c r="BA25" i="11"/>
  <c r="BA13" i="11"/>
  <c r="BA10" i="11"/>
  <c r="BA30" i="11"/>
  <c r="BA11" i="11"/>
  <c r="J29" i="11"/>
  <c r="J31" i="11"/>
  <c r="J17" i="11"/>
  <c r="J19" i="11"/>
  <c r="J10" i="11"/>
  <c r="J11" i="11"/>
  <c r="J28" i="11"/>
  <c r="J27" i="11"/>
  <c r="J22" i="11"/>
  <c r="J21" i="11"/>
  <c r="J13" i="11"/>
  <c r="J9" i="11"/>
  <c r="J32" i="11"/>
  <c r="J26" i="11"/>
  <c r="J33" i="11"/>
  <c r="J20" i="11"/>
  <c r="J12" i="11"/>
  <c r="J8" i="11"/>
  <c r="J25" i="11"/>
  <c r="J16" i="11"/>
  <c r="J30" i="11"/>
  <c r="J18" i="11"/>
  <c r="I30" i="11"/>
  <c r="I25" i="11"/>
  <c r="I18" i="11"/>
  <c r="I16" i="11"/>
  <c r="N16" i="11" s="1"/>
  <c r="I11" i="11"/>
  <c r="I29" i="11"/>
  <c r="I31" i="11"/>
  <c r="I17" i="11"/>
  <c r="I19" i="11"/>
  <c r="I10" i="11"/>
  <c r="I12" i="11"/>
  <c r="I8" i="11"/>
  <c r="I28" i="11"/>
  <c r="I27" i="11"/>
  <c r="I22" i="11"/>
  <c r="N22" i="11" s="1"/>
  <c r="I21" i="11"/>
  <c r="I13" i="11"/>
  <c r="I9" i="11"/>
  <c r="N9" i="11" s="1"/>
  <c r="I32" i="11"/>
  <c r="I33" i="11"/>
  <c r="N33" i="11" s="1"/>
  <c r="I26" i="11"/>
  <c r="I20" i="11"/>
  <c r="BA29" i="11"/>
  <c r="I4" i="11"/>
  <c r="N4" i="11" s="1"/>
  <c r="I5" i="11"/>
  <c r="I3" i="11"/>
  <c r="J5" i="11"/>
  <c r="J3" i="11"/>
  <c r="J4" i="11"/>
  <c r="BA4" i="11"/>
  <c r="BA5" i="11"/>
  <c r="BA3" i="11"/>
  <c r="F15" i="8"/>
  <c r="F20" i="8"/>
  <c r="K15" i="8"/>
  <c r="F26" i="8"/>
  <c r="B36" i="8"/>
  <c r="G41" i="8"/>
  <c r="B16" i="8"/>
  <c r="B12" i="8"/>
  <c r="B8" i="8"/>
  <c r="F14" i="8"/>
  <c r="F10" i="8"/>
  <c r="B20" i="8"/>
  <c r="B40" i="8"/>
  <c r="K20" i="8"/>
  <c r="K40" i="8"/>
  <c r="G13" i="8"/>
  <c r="G9" i="8"/>
  <c r="K14" i="8"/>
  <c r="K10" i="8"/>
  <c r="B26" i="8"/>
  <c r="B21" i="8"/>
  <c r="F25" i="8"/>
  <c r="G27" i="8"/>
  <c r="K30" i="8"/>
  <c r="K23" i="8"/>
  <c r="F38" i="8"/>
  <c r="G37" i="8"/>
  <c r="K35" i="8"/>
  <c r="F42" i="8"/>
  <c r="K43" i="8"/>
  <c r="B7" i="8"/>
  <c r="B15" i="8"/>
  <c r="B11" i="8"/>
  <c r="F17" i="8"/>
  <c r="F13" i="8"/>
  <c r="F9" i="8"/>
  <c r="G20" i="8"/>
  <c r="G40" i="8"/>
  <c r="F33" i="8"/>
  <c r="G16" i="8"/>
  <c r="G12" i="8"/>
  <c r="G8" i="8"/>
  <c r="K13" i="8"/>
  <c r="K8" i="8"/>
  <c r="B25" i="8"/>
  <c r="F29" i="8"/>
  <c r="F22" i="8"/>
  <c r="G25" i="8"/>
  <c r="K29" i="8"/>
  <c r="K21" i="8"/>
  <c r="F37" i="8"/>
  <c r="G35" i="8"/>
  <c r="B43" i="8"/>
  <c r="F41" i="8"/>
  <c r="K42" i="8"/>
  <c r="F7" i="8"/>
  <c r="B14" i="8"/>
  <c r="B10" i="8"/>
  <c r="F16" i="8"/>
  <c r="F12" i="8"/>
  <c r="F8" i="8"/>
  <c r="B33" i="8"/>
  <c r="K7" i="8"/>
  <c r="K33" i="8"/>
  <c r="G15" i="8"/>
  <c r="G11" i="8"/>
  <c r="K16" i="8"/>
  <c r="K12" i="8"/>
  <c r="B29" i="8"/>
  <c r="B24" i="8"/>
  <c r="F27" i="8"/>
  <c r="F21" i="8"/>
  <c r="G24" i="8"/>
  <c r="K26" i="8"/>
  <c r="B37" i="8"/>
  <c r="F36" i="8"/>
  <c r="K38" i="8"/>
  <c r="B42" i="8"/>
  <c r="G43" i="8"/>
  <c r="F23" i="8"/>
  <c r="G28" i="8"/>
  <c r="G23" i="8"/>
  <c r="K27" i="8"/>
  <c r="K22" i="8"/>
  <c r="B35" i="8"/>
  <c r="F34" i="8"/>
  <c r="G34" i="8"/>
  <c r="K34" i="8"/>
  <c r="F43" i="8"/>
  <c r="G42" i="8"/>
  <c r="K41" i="8"/>
  <c r="K9" i="8"/>
  <c r="B27" i="8"/>
  <c r="B23" i="8"/>
  <c r="F28" i="8"/>
  <c r="F24" i="8"/>
  <c r="G30" i="8"/>
  <c r="G26" i="8"/>
  <c r="G22" i="8"/>
  <c r="K28" i="8"/>
  <c r="K24" i="8"/>
  <c r="B38" i="8"/>
  <c r="B34" i="8"/>
  <c r="F35" i="8"/>
  <c r="G36" i="8"/>
  <c r="K37" i="8"/>
  <c r="B44" i="8"/>
  <c r="F44" i="8"/>
  <c r="G44" i="8"/>
  <c r="K30" i="7"/>
  <c r="K26" i="7"/>
  <c r="K22" i="7"/>
  <c r="B36" i="7"/>
  <c r="F37" i="7"/>
  <c r="G38" i="7"/>
  <c r="G34" i="7"/>
  <c r="K35" i="7"/>
  <c r="B42" i="7"/>
  <c r="F42" i="7"/>
  <c r="G42" i="7"/>
  <c r="K42" i="7"/>
  <c r="G23" i="7"/>
  <c r="K29" i="7"/>
  <c r="K25" i="7"/>
  <c r="K21" i="7"/>
  <c r="B35" i="7"/>
  <c r="F36" i="7"/>
  <c r="G37" i="7"/>
  <c r="K38" i="7"/>
  <c r="K34" i="7"/>
  <c r="B41" i="7"/>
  <c r="F41" i="7"/>
  <c r="G41" i="7"/>
  <c r="G13" i="11" l="1"/>
  <c r="AX22" i="11"/>
  <c r="W21" i="11"/>
  <c r="W11" i="11"/>
  <c r="AX21" i="11"/>
  <c r="W22" i="11"/>
  <c r="AX19" i="11"/>
  <c r="AX17" i="11"/>
  <c r="AX32" i="11"/>
  <c r="O28" i="11"/>
  <c r="AW11" i="11"/>
  <c r="AX16" i="11"/>
  <c r="W26" i="11"/>
  <c r="W8" i="11"/>
  <c r="W29" i="11"/>
  <c r="W3" i="11"/>
  <c r="AW18" i="11"/>
  <c r="AX9" i="11"/>
  <c r="W4" i="11"/>
  <c r="AW26" i="11"/>
  <c r="AW28" i="11"/>
  <c r="W18" i="11"/>
  <c r="AW31" i="11"/>
  <c r="W16" i="11"/>
  <c r="AM8" i="11"/>
  <c r="AT8" i="11"/>
  <c r="AT13" i="11"/>
  <c r="AM13" i="11"/>
  <c r="AT32" i="11"/>
  <c r="AM32" i="11"/>
  <c r="AT17" i="11"/>
  <c r="AM17" i="11"/>
  <c r="AM16" i="11"/>
  <c r="AT16" i="11"/>
  <c r="AM28" i="11"/>
  <c r="AT20" i="11"/>
  <c r="AM20" i="11"/>
  <c r="AM25" i="11"/>
  <c r="AT25" i="11"/>
  <c r="AT5" i="11"/>
  <c r="AM5" i="11"/>
  <c r="AT31" i="11"/>
  <c r="AM31" i="11"/>
  <c r="AM10" i="11"/>
  <c r="AT9" i="11"/>
  <c r="AM9" i="11"/>
  <c r="AT26" i="11"/>
  <c r="AM26" i="11"/>
  <c r="AM11" i="11"/>
  <c r="AT11" i="11"/>
  <c r="AT33" i="11"/>
  <c r="AM33" i="11"/>
  <c r="AT22" i="11"/>
  <c r="BB22" i="11" s="1"/>
  <c r="AM22" i="11"/>
  <c r="AT12" i="11"/>
  <c r="AM12" i="11"/>
  <c r="AM29" i="11"/>
  <c r="AT29" i="11"/>
  <c r="AT30" i="11"/>
  <c r="AM30" i="11"/>
  <c r="AM18" i="11"/>
  <c r="AM3" i="11"/>
  <c r="AN36" i="11"/>
  <c r="AT3" i="11"/>
  <c r="AT27" i="11"/>
  <c r="AM27" i="11"/>
  <c r="AM19" i="11"/>
  <c r="AT19" i="11"/>
  <c r="AM4" i="11"/>
  <c r="AT4" i="11"/>
  <c r="AM21" i="11"/>
  <c r="AX20" i="11"/>
  <c r="AX4" i="11"/>
  <c r="AL36" i="11"/>
  <c r="AX33" i="11"/>
  <c r="AF36" i="11"/>
  <c r="AE3" i="11"/>
  <c r="AE36" i="11" s="1"/>
  <c r="AD26" i="11"/>
  <c r="AW30" i="11"/>
  <c r="AW20" i="11"/>
  <c r="AW12" i="11"/>
  <c r="X36" i="11"/>
  <c r="AD12" i="11"/>
  <c r="W12" i="11"/>
  <c r="W19" i="11"/>
  <c r="AD19" i="11"/>
  <c r="W32" i="11"/>
  <c r="AD32" i="11"/>
  <c r="W20" i="11"/>
  <c r="AD20" i="11"/>
  <c r="AD30" i="11"/>
  <c r="W30" i="11"/>
  <c r="W17" i="11"/>
  <c r="AD17" i="11"/>
  <c r="W33" i="11"/>
  <c r="AD5" i="11"/>
  <c r="W5" i="11"/>
  <c r="AD13" i="11"/>
  <c r="W13" i="11"/>
  <c r="W9" i="11"/>
  <c r="AD9" i="11"/>
  <c r="W10" i="11"/>
  <c r="AD31" i="11"/>
  <c r="W31" i="11"/>
  <c r="W28" i="11"/>
  <c r="AD28" i="11"/>
  <c r="W27" i="11"/>
  <c r="AD27" i="11"/>
  <c r="AX5" i="11"/>
  <c r="AX30" i="11"/>
  <c r="AX12" i="11"/>
  <c r="AX10" i="11"/>
  <c r="AX29" i="11"/>
  <c r="BB16" i="11"/>
  <c r="AW10" i="11"/>
  <c r="AW29" i="11"/>
  <c r="AX27" i="11"/>
  <c r="AX25" i="11"/>
  <c r="AX13" i="11"/>
  <c r="P36" i="11"/>
  <c r="V9" i="11"/>
  <c r="BB9" i="11" s="1"/>
  <c r="O9" i="11"/>
  <c r="AX28" i="11"/>
  <c r="AW27" i="11"/>
  <c r="O8" i="11"/>
  <c r="V8" i="11"/>
  <c r="V18" i="11"/>
  <c r="O18" i="11"/>
  <c r="V33" i="11"/>
  <c r="O33" i="11"/>
  <c r="O17" i="11"/>
  <c r="O4" i="11"/>
  <c r="AX3" i="11"/>
  <c r="BB4" i="11"/>
  <c r="AX18" i="11"/>
  <c r="AX8" i="11"/>
  <c r="AX26" i="11"/>
  <c r="AX11" i="11"/>
  <c r="AX31" i="11"/>
  <c r="V21" i="11"/>
  <c r="O21" i="11"/>
  <c r="V10" i="11"/>
  <c r="O10" i="11"/>
  <c r="V12" i="11"/>
  <c r="O12" i="11"/>
  <c r="O29" i="11"/>
  <c r="O16" i="11"/>
  <c r="O13" i="11"/>
  <c r="V13" i="11"/>
  <c r="O31" i="11"/>
  <c r="V31" i="11"/>
  <c r="V5" i="11"/>
  <c r="O5" i="11"/>
  <c r="O32" i="11"/>
  <c r="V32" i="11"/>
  <c r="O22" i="11"/>
  <c r="V30" i="11"/>
  <c r="O30" i="11"/>
  <c r="V3" i="11"/>
  <c r="O3" i="11"/>
  <c r="O25" i="11"/>
  <c r="O27" i="11"/>
  <c r="V27" i="11"/>
  <c r="O20" i="11"/>
  <c r="V20" i="11"/>
  <c r="O26" i="11"/>
  <c r="V26" i="11"/>
  <c r="O19" i="11"/>
  <c r="O11" i="11"/>
  <c r="H36" i="11"/>
  <c r="BA36" i="11"/>
  <c r="G21" i="11"/>
  <c r="N30" i="11"/>
  <c r="G19" i="11"/>
  <c r="G30" i="11"/>
  <c r="G25" i="11"/>
  <c r="G17" i="11"/>
  <c r="N19" i="11"/>
  <c r="N26" i="11"/>
  <c r="G5" i="11"/>
  <c r="G18" i="11"/>
  <c r="AW19" i="11"/>
  <c r="N18" i="11"/>
  <c r="BB18" i="11" s="1"/>
  <c r="G26" i="11"/>
  <c r="N20" i="11"/>
  <c r="G20" i="11"/>
  <c r="AW16" i="11"/>
  <c r="G11" i="11"/>
  <c r="G4" i="11"/>
  <c r="G27" i="11"/>
  <c r="N28" i="11"/>
  <c r="G16" i="11"/>
  <c r="G31" i="11"/>
  <c r="N11" i="11"/>
  <c r="BB11" i="11" s="1"/>
  <c r="AW4" i="11"/>
  <c r="AW22" i="11"/>
  <c r="G22" i="11"/>
  <c r="G8" i="11"/>
  <c r="N17" i="11"/>
  <c r="AW33" i="11"/>
  <c r="N25" i="11"/>
  <c r="AW25" i="11"/>
  <c r="G10" i="11"/>
  <c r="N8" i="11"/>
  <c r="G9" i="11"/>
  <c r="AW9" i="11"/>
  <c r="N13" i="11"/>
  <c r="G12" i="11"/>
  <c r="AW13" i="11"/>
  <c r="N12" i="11"/>
  <c r="N5" i="11"/>
  <c r="AW5" i="11"/>
  <c r="N10" i="11"/>
  <c r="N31" i="11"/>
  <c r="AW8" i="11"/>
  <c r="G28" i="11"/>
  <c r="G33" i="11"/>
  <c r="N27" i="11"/>
  <c r="AW17" i="11"/>
  <c r="N29" i="11"/>
  <c r="N21" i="11"/>
  <c r="AW21" i="11"/>
  <c r="AW3" i="11"/>
  <c r="G3" i="11"/>
  <c r="N3" i="11"/>
  <c r="AW32" i="11"/>
  <c r="N32" i="11"/>
  <c r="G32" i="11"/>
  <c r="G29" i="11"/>
  <c r="BB29" i="11" l="1"/>
  <c r="BB19" i="11"/>
  <c r="BB25" i="11"/>
  <c r="BB33" i="11"/>
  <c r="AU29" i="11"/>
  <c r="BB10" i="11"/>
  <c r="AU9" i="11"/>
  <c r="BB21" i="11"/>
  <c r="AU11" i="11"/>
  <c r="BU11" i="11" s="1"/>
  <c r="AU8" i="11"/>
  <c r="BB5" i="11"/>
  <c r="BB27" i="11"/>
  <c r="AU22" i="11"/>
  <c r="AU27" i="11"/>
  <c r="AU20" i="11"/>
  <c r="AU28" i="11"/>
  <c r="AU5" i="11"/>
  <c r="BB20" i="11"/>
  <c r="BB13" i="11"/>
  <c r="BB17" i="11"/>
  <c r="BB28" i="11"/>
  <c r="BB26" i="11"/>
  <c r="AM36" i="11"/>
  <c r="AU21" i="11"/>
  <c r="AT36" i="11"/>
  <c r="BB30" i="11"/>
  <c r="AU33" i="11"/>
  <c r="AU13" i="11"/>
  <c r="BB31" i="11"/>
  <c r="BB12" i="11"/>
  <c r="W36" i="11"/>
  <c r="AD36" i="11"/>
  <c r="AU17" i="11"/>
  <c r="BB32" i="11"/>
  <c r="AU10" i="11"/>
  <c r="AU16" i="11"/>
  <c r="AU26" i="11"/>
  <c r="AU25" i="11"/>
  <c r="AU19" i="11"/>
  <c r="AU32" i="11"/>
  <c r="AU12" i="11"/>
  <c r="BB8" i="11"/>
  <c r="BU8" i="11" s="1"/>
  <c r="AU31" i="11"/>
  <c r="AU4" i="11"/>
  <c r="AU18" i="11"/>
  <c r="O36" i="11"/>
  <c r="AU30" i="11"/>
  <c r="V36" i="11"/>
  <c r="AV36" i="11"/>
  <c r="AU3" i="11"/>
  <c r="G36" i="11"/>
  <c r="BB3" i="11"/>
  <c r="N36" i="11"/>
  <c r="BU33" i="11" l="1"/>
  <c r="BU25" i="11"/>
  <c r="BU29" i="11"/>
  <c r="BU5" i="11"/>
  <c r="BU31" i="11"/>
  <c r="BU12" i="11"/>
  <c r="BU28" i="11"/>
  <c r="BU3" i="11"/>
  <c r="BU27" i="11"/>
  <c r="BU20" i="11"/>
  <c r="BR32" i="11"/>
  <c r="BQ32" i="11"/>
  <c r="BQ28" i="11"/>
  <c r="BR28" i="11"/>
  <c r="BR30" i="11"/>
  <c r="BQ30" i="11"/>
  <c r="BR31" i="11"/>
  <c r="BQ31" i="11"/>
  <c r="BR33" i="11"/>
  <c r="BQ33" i="11"/>
  <c r="BR25" i="11"/>
  <c r="BQ25" i="11"/>
  <c r="BU32" i="11"/>
  <c r="BU30" i="11"/>
  <c r="BU26" i="11"/>
  <c r="BR27" i="11"/>
  <c r="BQ27" i="11"/>
  <c r="BR26" i="11"/>
  <c r="BQ26" i="11"/>
  <c r="BQ29" i="11"/>
  <c r="BR29" i="11"/>
  <c r="BR18" i="11"/>
  <c r="BQ18" i="11"/>
  <c r="BQ17" i="11"/>
  <c r="BR17" i="11"/>
  <c r="BR22" i="11"/>
  <c r="BQ22" i="11"/>
  <c r="BU18" i="11"/>
  <c r="BQ16" i="11"/>
  <c r="BR16" i="11"/>
  <c r="BQ21" i="11"/>
  <c r="BR21" i="11"/>
  <c r="BU17" i="11"/>
  <c r="BU21" i="11"/>
  <c r="BU22" i="11"/>
  <c r="BR19" i="11"/>
  <c r="BQ19" i="11"/>
  <c r="BQ20" i="11"/>
  <c r="BR20" i="11"/>
  <c r="BU16" i="11"/>
  <c r="BU19" i="11"/>
  <c r="BQ9" i="11"/>
  <c r="BR9" i="11"/>
  <c r="BR8" i="11"/>
  <c r="BQ8" i="11"/>
  <c r="BU10" i="11"/>
  <c r="BQ10" i="11"/>
  <c r="BR10" i="11"/>
  <c r="BU13" i="11"/>
  <c r="BQ12" i="11"/>
  <c r="BR12" i="11"/>
  <c r="BR11" i="11"/>
  <c r="BQ11" i="11"/>
  <c r="BR13" i="11"/>
  <c r="BQ13" i="11"/>
  <c r="BU9" i="11"/>
  <c r="BQ3" i="11"/>
  <c r="BR3" i="11"/>
  <c r="BR5" i="11"/>
  <c r="BQ5" i="11"/>
  <c r="BQ4" i="11"/>
  <c r="BR4" i="11"/>
  <c r="BU4" i="11"/>
  <c r="BB36" i="11"/>
  <c r="AU36" i="11"/>
  <c r="F16" i="11" l="1"/>
  <c r="BS27" i="11"/>
  <c r="BS30" i="11"/>
  <c r="BS3" i="11"/>
  <c r="BS31" i="11"/>
  <c r="BS20" i="11"/>
  <c r="BS19" i="11"/>
  <c r="BS5" i="11"/>
  <c r="BS22" i="11"/>
  <c r="BS8" i="11"/>
  <c r="BS29" i="11"/>
  <c r="BS9" i="11"/>
  <c r="BS11" i="11"/>
  <c r="BS13" i="11"/>
  <c r="BS4" i="11"/>
  <c r="BS26" i="11"/>
  <c r="BS33" i="11"/>
  <c r="BS32" i="11"/>
  <c r="BS25" i="11"/>
  <c r="BS28" i="11"/>
  <c r="BS16" i="11"/>
  <c r="BS21" i="11"/>
  <c r="BS18" i="11"/>
  <c r="BS17" i="11"/>
  <c r="BS10" i="11"/>
  <c r="BS12" i="11"/>
  <c r="F3" i="11" l="1"/>
  <c r="BC3" i="11"/>
  <c r="BC4" i="11" l="1"/>
  <c r="F4" i="11"/>
  <c r="F8" i="11" l="1"/>
  <c r="BC8" i="11"/>
  <c r="BC5" i="11"/>
  <c r="F5" i="11"/>
  <c r="BC25" i="11"/>
  <c r="F25" i="11" l="1"/>
  <c r="F26" i="11" l="1"/>
  <c r="BC26" i="11"/>
  <c r="BC9" i="11" l="1"/>
  <c r="F9" i="11"/>
  <c r="BC10" i="11" l="1"/>
  <c r="BC11" i="11" s="1"/>
  <c r="BC12" i="11" s="1"/>
  <c r="BC13" i="11" s="1"/>
  <c r="F10" i="11"/>
  <c r="F27" i="11" l="1"/>
  <c r="BC27" i="11"/>
  <c r="F11" i="11"/>
  <c r="F12" i="11"/>
  <c r="F13" i="11"/>
  <c r="BC28" i="11" l="1"/>
  <c r="F28" i="11"/>
  <c r="F29" i="11" l="1"/>
  <c r="BC29" i="11"/>
  <c r="BC16" i="11"/>
  <c r="BC17" i="11" s="1"/>
  <c r="BC31" i="11" l="1"/>
  <c r="F30" i="11"/>
  <c r="BC30" i="11"/>
  <c r="BC18" i="11"/>
  <c r="F18" i="11"/>
  <c r="F17" i="11"/>
  <c r="F32" i="11" l="1"/>
  <c r="F31" i="11"/>
  <c r="BC32" i="11"/>
  <c r="F33" i="11" s="1"/>
  <c r="F19" i="11"/>
  <c r="BC19" i="11"/>
  <c r="BC33" i="11" l="1"/>
  <c r="BC20" i="11"/>
  <c r="BC21" i="11" s="1"/>
  <c r="F20" i="11"/>
  <c r="F21" i="11" l="1"/>
  <c r="F22" i="11"/>
  <c r="BC22" i="11"/>
</calcChain>
</file>

<file path=xl/sharedStrings.xml><?xml version="1.0" encoding="utf-8"?>
<sst xmlns="http://schemas.openxmlformats.org/spreadsheetml/2006/main" count="1947" uniqueCount="79">
  <si>
    <t>Zeit</t>
  </si>
  <si>
    <t>Halle geöffnet</t>
  </si>
  <si>
    <t>Gebet</t>
  </si>
  <si>
    <t>Trainer- / Schiedsrichtertreff beim Speakertisch</t>
  </si>
  <si>
    <t>Begrüssung, Infos</t>
  </si>
  <si>
    <t>:</t>
  </si>
  <si>
    <t>FELD 1</t>
  </si>
  <si>
    <t>FELD 2</t>
  </si>
  <si>
    <t>INPUT</t>
  </si>
  <si>
    <t>Aigles Mulhouse</t>
  </si>
  <si>
    <t>Basel Hawks</t>
  </si>
  <si>
    <t>Basel Hawks 2</t>
  </si>
  <si>
    <t>Black Scorpions Liestal</t>
  </si>
  <si>
    <t>Gekkos Sissach</t>
  </si>
  <si>
    <t>Jugendcafé Gelterkinden</t>
  </si>
  <si>
    <t>OPEN</t>
  </si>
  <si>
    <t>SPIELPLAN 16.9.2017 (Runde 1)</t>
  </si>
  <si>
    <t>Einspielen U16</t>
  </si>
  <si>
    <t>Begrüssung U16 + INPUT</t>
  </si>
  <si>
    <t>Feld leer</t>
  </si>
  <si>
    <t>Begrüssung Open</t>
  </si>
  <si>
    <t>U11</t>
  </si>
  <si>
    <t>U13</t>
  </si>
  <si>
    <t>A1</t>
  </si>
  <si>
    <t>A2</t>
  </si>
  <si>
    <t>A3</t>
  </si>
  <si>
    <t>B1</t>
  </si>
  <si>
    <t>B2</t>
  </si>
  <si>
    <t>B3</t>
  </si>
  <si>
    <t>Torpedo Rümlingen 1</t>
  </si>
  <si>
    <t>Torpedo Rümlingen 2</t>
  </si>
  <si>
    <t>Black Scorpions Floorball Liestal</t>
  </si>
  <si>
    <t>Coyotes Bettingen</t>
  </si>
  <si>
    <t>U16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</si>
  <si>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</si>
  <si>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</si>
  <si>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</si>
  <si>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</si>
  <si>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</si>
  <si>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</si>
  <si>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</si>
  <si>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</si>
  <si>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</si>
  <si>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C7</t>
  </si>
  <si>
    <t>Spieldauer: 12 Minuten (+ 3min Pause)</t>
  </si>
  <si>
    <t>Verkürzte Strafzeiten beachten: 1 statt 2, 2 statt 5, 5 statt 10 min</t>
  </si>
  <si>
    <t>Spieldauer: 14 Minuten (+ 3min Pause)</t>
  </si>
  <si>
    <t>SPIELPLAN 11.11.2017 (Runde 2)</t>
  </si>
  <si>
    <t>SPIELPLAN 9.12.2017 (Runde 3)</t>
  </si>
  <si>
    <t>SPIELPLAN 3.2.2018 (Runde 4)</t>
  </si>
  <si>
    <t>SPIELPLAN 10.3.2018 (Runde 5)</t>
  </si>
  <si>
    <t>Aufräumen</t>
  </si>
  <si>
    <t>Spiele von Team:</t>
  </si>
  <si>
    <t>Spiele</t>
  </si>
  <si>
    <t>S</t>
  </si>
  <si>
    <t>U</t>
  </si>
  <si>
    <t>N</t>
  </si>
  <si>
    <t>+</t>
  </si>
  <si>
    <t>-</t>
  </si>
  <si>
    <t>TD</t>
  </si>
  <si>
    <t>Pte</t>
  </si>
  <si>
    <t>1. Spieltag</t>
  </si>
  <si>
    <t>2. Spieltag</t>
  </si>
  <si>
    <t>3. Spieltag</t>
  </si>
  <si>
    <t>4. Spieltag</t>
  </si>
  <si>
    <t>5. Spieltag</t>
  </si>
  <si>
    <t>Tabelle Gesamt</t>
  </si>
  <si>
    <t>RANG</t>
  </si>
  <si>
    <t>Checksummen:</t>
  </si>
  <si>
    <t>Speakertisch OPEN</t>
  </si>
  <si>
    <t>Vor dem Input:</t>
  </si>
  <si>
    <t>Nach dem Input:</t>
  </si>
  <si>
    <t>Plätze +/-</t>
  </si>
  <si>
    <t>Gesamt</t>
  </si>
  <si>
    <t>Statistiken</t>
  </si>
  <si>
    <t>Tore/Spiel</t>
  </si>
  <si>
    <t xml:space="preserve">Gegentore/Spiel </t>
  </si>
  <si>
    <t>Punkte Prozent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</si>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</sst>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h\.mm&quot; Uhr&quot;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2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DEBFD"/>
        <bgColor indexed="64"/>
      </patternFill>
    </fill>
    <fill>
      <patternFill patternType="solid">
        <fgColor rgb="FF00B022"/>
        <bgColor indexed="64"/>
      </patternFill>
    </fill>
    <fill>
      <patternFill patternType="solid">
        <fgColor rgb="FFDE55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194C"/>
        <bgColor indexed="64"/>
      </patternFill>
    </fill>
    <fill>
      <patternFill patternType="solid">
        <fgColor rgb="FF658BC9"/>
        <bgColor indexed="64"/>
      </patternFill>
    </fill>
    <fill>
      <patternFill patternType="solid">
        <fgColor rgb="FFFF8A15"/>
        <bgColor indexed="64"/>
      </patternFill>
    </fill>
    <fill>
      <patternFill patternType="solid">
        <fgColor rgb="FFCC3F00"/>
        <bgColor indexed="64"/>
      </patternFill>
    </fill>
    <fill>
      <patternFill patternType="solid">
        <fgColor rgb="FFF2F2F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15" borderId="36" applyNumberFormat="0" applyAlignment="0" applyProtection="0"/>
  </cellStyleXfs>
  <cellXfs count="127">
    <xf numFmtId="0" fontId="0" fillId="0" borderId="0" xfId="0"/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1" xfId="0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0" fillId="0" borderId="0" xfId="0" applyNumberFormat="1"/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8" borderId="0" xfId="2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4" fillId="10" borderId="0" xfId="4" applyBorder="1" applyAlignment="1">
      <alignment horizontal="center"/>
    </xf>
    <xf numFmtId="0" fontId="12" fillId="8" borderId="0" xfId="2"/>
    <xf numFmtId="0" fontId="0" fillId="0" borderId="0" xfId="0" applyAlignment="1">
      <alignment vertical="center"/>
    </xf>
    <xf numFmtId="0" fontId="12" fillId="8" borderId="0" xfId="2" applyAlignment="1">
      <alignment horizontal="center" vertical="center"/>
    </xf>
    <xf numFmtId="0" fontId="14" fillId="10" borderId="0" xfId="4" applyAlignment="1">
      <alignment horizontal="center" vertical="center"/>
    </xf>
    <xf numFmtId="43" fontId="0" fillId="0" borderId="35" xfId="1" applyFont="1" applyBorder="1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/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Border="1" applyAlignment="1">
      <alignment vertical="center"/>
    </xf>
    <xf numFmtId="0" fontId="20" fillId="0" borderId="0" xfId="0" applyFont="1"/>
    <xf numFmtId="0" fontId="21" fillId="0" borderId="3" xfId="0" applyFont="1" applyBorder="1" applyAlignment="1">
      <alignment horizontal="center" vertical="center"/>
    </xf>
    <xf numFmtId="0" fontId="22" fillId="15" borderId="36" xfId="5" applyFont="1" applyAlignment="1">
      <alignment horizontal="center" vertical="center"/>
    </xf>
    <xf numFmtId="0" fontId="23" fillId="0" borderId="0" xfId="0" applyFont="1"/>
    <xf numFmtId="0" fontId="24" fillId="0" borderId="0" xfId="0" applyFont="1"/>
    <xf numFmtId="1" fontId="24" fillId="0" borderId="0" xfId="0" applyNumberFormat="1" applyFont="1"/>
    <xf numFmtId="0" fontId="14" fillId="10" borderId="0" xfId="4" applyAlignment="1">
      <alignment horizontal="center" vertical="center"/>
    </xf>
    <xf numFmtId="0" fontId="12" fillId="8" borderId="0" xfId="2" applyAlignment="1">
      <alignment horizontal="center" vertical="center"/>
    </xf>
    <xf numFmtId="0" fontId="22" fillId="15" borderId="36" xfId="5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13" fillId="9" borderId="0" xfId="3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43" fontId="0" fillId="0" borderId="35" xfId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Berechnung" xfId="5" builtinId="22"/>
    <cellStyle name="Gut" xfId="2" builtinId="26"/>
    <cellStyle name="Komma" xfId="1" builtinId="3"/>
    <cellStyle name="Neutral" xfId="4" builtinId="28"/>
    <cellStyle name="Schlecht" xfId="3" builtinId="27"/>
    <cellStyle name="Standard" xfId="0" builtinId="0"/>
  </cellStyles>
  <dxfs count="0"/>
  <tableStyles count="0" defaultTableStyle="TableStyleMedium2" defaultPivotStyle="PivotStyleLight16"/>
  <colors>
    <mruColors>
      <color rgb="FFCC3F00"/>
      <color rgb="FFFF8A15"/>
      <color rgb="FFFF8A29"/>
      <color rgb="FFB44304"/>
      <color rgb="FFFB5C03"/>
      <color rgb="FFDE5500"/>
      <color rgb="FF00B022"/>
      <color rgb="FF00194C"/>
      <color rgb="FF658BC9"/>
      <color rgb="FFD000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1</xdr:rowOff>
    </xdr:from>
    <xdr:to>
      <xdr:col>14</xdr:col>
      <xdr:colOff>219075</xdr:colOff>
      <xdr:row>3</xdr:row>
      <xdr:rowOff>4234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9C01F27-7E2B-4649-9BC2-7A78403F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"/>
          <a:ext cx="1238250" cy="10043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1</xdr:rowOff>
    </xdr:from>
    <xdr:to>
      <xdr:col>14</xdr:col>
      <xdr:colOff>219075</xdr:colOff>
      <xdr:row>3</xdr:row>
      <xdr:rowOff>4234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F982635-E8C2-4042-801D-0EE472C1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"/>
          <a:ext cx="1238250" cy="10043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1</xdr:rowOff>
    </xdr:from>
    <xdr:to>
      <xdr:col>14</xdr:col>
      <xdr:colOff>219075</xdr:colOff>
      <xdr:row>3</xdr:row>
      <xdr:rowOff>4234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315A73C1-63FD-4B30-81AD-003D2DD0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"/>
          <a:ext cx="1238250" cy="10043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1</xdr:rowOff>
    </xdr:from>
    <xdr:to>
      <xdr:col>14</xdr:col>
      <xdr:colOff>219075</xdr:colOff>
      <xdr:row>3</xdr:row>
      <xdr:rowOff>4234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B8E05545-DBBA-49E8-9158-8D41A7B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"/>
          <a:ext cx="1238250" cy="10043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1</xdr:rowOff>
    </xdr:from>
    <xdr:to>
      <xdr:col>14</xdr:col>
      <xdr:colOff>219075</xdr:colOff>
      <xdr:row>3</xdr:row>
      <xdr:rowOff>4234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1C3A091B-676E-4885-A9CF-696979E74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"/>
          <a:ext cx="1238250" cy="10043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1</xdr:rowOff>
    </xdr:from>
    <xdr:to>
      <xdr:col>14</xdr:col>
      <xdr:colOff>219075</xdr:colOff>
      <xdr:row>3</xdr:row>
      <xdr:rowOff>4234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90FEA86B-D3A4-4E16-9F82-998CD4E0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"/>
          <a:ext cx="1238250" cy="10043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1</xdr:rowOff>
    </xdr:from>
    <xdr:to>
      <xdr:col>14</xdr:col>
      <xdr:colOff>219075</xdr:colOff>
      <xdr:row>3</xdr:row>
      <xdr:rowOff>4234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40C7B52E-94F5-45AE-9FFC-DFD2F79A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"/>
          <a:ext cx="1238250" cy="10043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1</xdr:rowOff>
    </xdr:from>
    <xdr:to>
      <xdr:col>14</xdr:col>
      <xdr:colOff>219075</xdr:colOff>
      <xdr:row>3</xdr:row>
      <xdr:rowOff>4234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50DB61F-364F-4B2A-820B-98376418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"/>
          <a:ext cx="1238250" cy="10043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1</xdr:rowOff>
    </xdr:from>
    <xdr:to>
      <xdr:col>14</xdr:col>
      <xdr:colOff>219075</xdr:colOff>
      <xdr:row>3</xdr:row>
      <xdr:rowOff>4234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C44C3E9-B7F4-405F-8440-59A95885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"/>
          <a:ext cx="1238250" cy="10043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1</xdr:rowOff>
    </xdr:from>
    <xdr:to>
      <xdr:col>14</xdr:col>
      <xdr:colOff>219075</xdr:colOff>
      <xdr:row>3</xdr:row>
      <xdr:rowOff>4234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ABCA9D6-36BA-4097-B106-50D169D1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"/>
          <a:ext cx="1238250" cy="10043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179E2-E42E-496A-93D0-31977C3522FC}">
  <sheetPr codeName="Tabelle1"/>
  <dimension ref="A1:CA36"/>
  <sheetViews>
    <sheetView showGridLines="0" tabSelected="1" zoomScaleNormal="100" workbookViewId="0">
      <pane xSplit="6" topLeftCell="AM1" activePane="topRight" state="frozen"/>
      <selection pane="topRight" activeCell="AU1" sqref="AU1:BB1"/>
    </sheetView>
  </sheetViews>
  <sheetFormatPr baseColWidth="10" defaultRowHeight="15" x14ac:dyDescent="0.25"/>
  <cols>
    <col min="65" max="65" width="11.42578125" customWidth="1"/>
    <col min="66" max="66" width="3" customWidth="1"/>
    <col min="67" max="67" width="7.140625" customWidth="1"/>
    <col min="69" max="70" width="15.42578125" customWidth="1"/>
  </cols>
  <sheetData>
    <row r="1" spans="1:79" x14ac:dyDescent="0.25">
      <c r="F1" s="10"/>
      <c r="G1" s="67" t="s">
        <v>61</v>
      </c>
      <c r="H1" s="67"/>
      <c r="I1" s="67"/>
      <c r="J1" s="67"/>
      <c r="K1" s="67"/>
      <c r="L1" s="67"/>
      <c r="M1" s="67"/>
      <c r="N1" s="67"/>
      <c r="O1" s="66" t="s">
        <v>62</v>
      </c>
      <c r="P1" s="66"/>
      <c r="Q1" s="66"/>
      <c r="R1" s="66"/>
      <c r="S1" s="66"/>
      <c r="T1" s="66"/>
      <c r="U1" s="66"/>
      <c r="V1" s="66"/>
      <c r="W1" s="67" t="s">
        <v>63</v>
      </c>
      <c r="X1" s="67"/>
      <c r="Y1" s="67"/>
      <c r="Z1" s="67"/>
      <c r="AA1" s="67"/>
      <c r="AB1" s="67"/>
      <c r="AC1" s="67"/>
      <c r="AD1" s="67"/>
      <c r="AE1" s="66" t="s">
        <v>64</v>
      </c>
      <c r="AF1" s="66"/>
      <c r="AG1" s="66"/>
      <c r="AH1" s="66"/>
      <c r="AI1" s="66"/>
      <c r="AJ1" s="66"/>
      <c r="AK1" s="66"/>
      <c r="AL1" s="66"/>
      <c r="AM1" s="67" t="s">
        <v>65</v>
      </c>
      <c r="AN1" s="67"/>
      <c r="AO1" s="67"/>
      <c r="AP1" s="67"/>
      <c r="AQ1" s="67"/>
      <c r="AR1" s="67"/>
      <c r="AS1" s="67"/>
      <c r="AT1" s="67"/>
      <c r="AU1" s="68" t="s">
        <v>66</v>
      </c>
      <c r="AV1" s="68"/>
      <c r="AW1" s="68"/>
      <c r="AX1" s="68"/>
      <c r="AY1" s="68"/>
      <c r="AZ1" s="68"/>
      <c r="BA1" s="68"/>
      <c r="BB1" s="68"/>
      <c r="BC1" s="10"/>
      <c r="BH1" s="56" t="s">
        <v>72</v>
      </c>
      <c r="BN1" s="6" t="s">
        <v>74</v>
      </c>
    </row>
    <row r="2" spans="1:79" ht="15.75" thickBot="1" x14ac:dyDescent="0.3">
      <c r="B2" s="56" t="s">
        <v>21</v>
      </c>
      <c r="C2" s="56"/>
      <c r="D2" s="56"/>
      <c r="E2" s="56"/>
      <c r="F2" s="10" t="s">
        <v>67</v>
      </c>
      <c r="G2" s="52" t="s">
        <v>53</v>
      </c>
      <c r="H2" s="52" t="s">
        <v>54</v>
      </c>
      <c r="I2" s="52" t="s">
        <v>55</v>
      </c>
      <c r="J2" s="52" t="s">
        <v>56</v>
      </c>
      <c r="K2" s="52" t="s">
        <v>57</v>
      </c>
      <c r="L2" s="52" t="s">
        <v>58</v>
      </c>
      <c r="M2" s="52" t="s">
        <v>59</v>
      </c>
      <c r="N2" s="52" t="s">
        <v>60</v>
      </c>
      <c r="O2" s="53" t="s">
        <v>53</v>
      </c>
      <c r="P2" s="53" t="s">
        <v>54</v>
      </c>
      <c r="Q2" s="53" t="s">
        <v>55</v>
      </c>
      <c r="R2" s="53" t="s">
        <v>56</v>
      </c>
      <c r="S2" s="53" t="s">
        <v>57</v>
      </c>
      <c r="T2" s="53" t="s">
        <v>58</v>
      </c>
      <c r="U2" s="53" t="s">
        <v>59</v>
      </c>
      <c r="V2" s="53" t="s">
        <v>60</v>
      </c>
      <c r="W2" s="52" t="s">
        <v>53</v>
      </c>
      <c r="X2" s="52" t="s">
        <v>54</v>
      </c>
      <c r="Y2" s="52" t="s">
        <v>55</v>
      </c>
      <c r="Z2" s="52" t="s">
        <v>56</v>
      </c>
      <c r="AA2" s="52" t="s">
        <v>57</v>
      </c>
      <c r="AB2" s="52" t="s">
        <v>58</v>
      </c>
      <c r="AC2" s="52" t="s">
        <v>59</v>
      </c>
      <c r="AD2" s="52" t="s">
        <v>60</v>
      </c>
      <c r="AE2" s="53" t="s">
        <v>53</v>
      </c>
      <c r="AF2" s="53" t="s">
        <v>54</v>
      </c>
      <c r="AG2" s="53" t="s">
        <v>55</v>
      </c>
      <c r="AH2" s="53" t="s">
        <v>56</v>
      </c>
      <c r="AI2" s="53" t="s">
        <v>57</v>
      </c>
      <c r="AJ2" s="53" t="s">
        <v>58</v>
      </c>
      <c r="AK2" s="53" t="s">
        <v>59</v>
      </c>
      <c r="AL2" s="53" t="s">
        <v>60</v>
      </c>
      <c r="AM2" s="52" t="s">
        <v>53</v>
      </c>
      <c r="AN2" s="52" t="s">
        <v>54</v>
      </c>
      <c r="AO2" s="52" t="s">
        <v>55</v>
      </c>
      <c r="AP2" s="52" t="s">
        <v>56</v>
      </c>
      <c r="AQ2" s="52" t="s">
        <v>57</v>
      </c>
      <c r="AR2" s="52" t="s">
        <v>58</v>
      </c>
      <c r="AS2" s="52" t="s">
        <v>59</v>
      </c>
      <c r="AT2" s="52" t="s">
        <v>60</v>
      </c>
      <c r="AU2" s="62" t="s">
        <v>53</v>
      </c>
      <c r="AV2" s="62" t="s">
        <v>54</v>
      </c>
      <c r="AW2" s="62" t="s">
        <v>55</v>
      </c>
      <c r="AX2" s="62" t="s">
        <v>56</v>
      </c>
      <c r="AY2" s="62" t="s">
        <v>57</v>
      </c>
      <c r="AZ2" s="62" t="s">
        <v>58</v>
      </c>
      <c r="BA2" s="62" t="s">
        <v>59</v>
      </c>
      <c r="BB2" s="62" t="s">
        <v>60</v>
      </c>
      <c r="BC2" s="10"/>
      <c r="BE2" s="56" t="s">
        <v>21</v>
      </c>
      <c r="BF2" s="56"/>
      <c r="BG2" s="56"/>
      <c r="BH2" t="s">
        <v>62</v>
      </c>
      <c r="BI2" t="s">
        <v>63</v>
      </c>
      <c r="BJ2" t="s">
        <v>64</v>
      </c>
      <c r="BK2" t="s">
        <v>65</v>
      </c>
      <c r="BL2" t="s">
        <v>73</v>
      </c>
      <c r="BQ2" t="s">
        <v>75</v>
      </c>
      <c r="BR2" t="s">
        <v>76</v>
      </c>
      <c r="BS2" t="s">
        <v>78</v>
      </c>
      <c r="BU2" t="s">
        <v>77</v>
      </c>
      <c r="BY2" s="64"/>
      <c r="BZ2" s="64"/>
      <c r="CA2" s="64"/>
    </row>
    <row r="3" spans="1:79" ht="15.75" thickBot="1" x14ac:dyDescent="0.3">
      <c r="A3" s="27" t="s">
        <v>23</v>
      </c>
      <c r="B3" s="57" t="s">
        <v>29</v>
      </c>
      <c r="C3" s="51"/>
      <c r="D3" s="51"/>
      <c r="E3" s="51"/>
      <c r="F3" s="10">
        <f>IF(BB2&gt;BB3,BC2+1,IF(BA2&gt;BA3,BC2+1,IF(AY2&gt;AY3,BC2+1,BC2)))</f>
        <v>1</v>
      </c>
      <c r="G3" s="52">
        <f>SUM(H3:J3)</f>
        <v>4</v>
      </c>
      <c r="H3" s="52">
        <f>COUNTIF(Berechnungen!A:A,"A1")+COUNTIF(Berechnungen!F:F,"A1")</f>
        <v>3</v>
      </c>
      <c r="I3" s="52">
        <f>COUNTIF(Berechnungen!B:B,"A1")+COUNTIF(Berechnungen!C:C,"A1")+COUNTIF(Berechnungen!G:G,"A1")+COUNTIF(Berechnungen!H:H,"A1")</f>
        <v>0</v>
      </c>
      <c r="J3" s="52">
        <f>COUNTIF(Berechnungen!D:D,"A1")+COUNTIF(Berechnungen!I:I,"A1")</f>
        <v>1</v>
      </c>
      <c r="K3" s="52">
        <f>(SUMIF('1. Spieltag'!B:B,"A1",'1. Spieltag'!C:C))+(SUMIF('1. Spieltag'!F:F,"A1",'1. Spieltag'!E:E))+(SUMIF('1. Spieltag'!G:G,"A1",'1. Spieltag'!H:H))+(SUMIF('1. Spieltag'!K:K,"A1",'1. Spieltag'!J:J))</f>
        <v>12</v>
      </c>
      <c r="L3" s="52">
        <f>(SUMIF('1. Spieltag'!B:B,"A1",'1. Spieltag'!E:E))+(SUMIF('1. Spieltag'!F:F,"A1",'1. Spieltag'!C:C))+(SUMIF('1. Spieltag'!G:G,"A1",'1. Spieltag'!J:J))+(SUMIF('1. Spieltag'!K:K,"A1",'1. Spieltag'!H:H))</f>
        <v>6</v>
      </c>
      <c r="M3" s="52">
        <f>K3-L3</f>
        <v>6</v>
      </c>
      <c r="N3" s="52">
        <f>I3+(2*H3)</f>
        <v>6</v>
      </c>
      <c r="O3" s="53">
        <f>SUM(P3:R3)</f>
        <v>4</v>
      </c>
      <c r="P3" s="53">
        <f>COUNTIF(Berechnungen!L:L,"A1")+COUNTIF(Berechnungen!Q:Q,"A1")</f>
        <v>2</v>
      </c>
      <c r="Q3" s="53">
        <f>COUNTIF(Berechnungen!M:M,"A1")+COUNTIF(Berechnungen!N:N,"A1")+COUNTIF(Berechnungen!R:R,"A1")+COUNTIF(Berechnungen!S:S,"A1")</f>
        <v>1</v>
      </c>
      <c r="R3" s="53">
        <f>COUNTIF(Berechnungen!O:O,"A1")+COUNTIF(Berechnungen!T:T,"A1")</f>
        <v>1</v>
      </c>
      <c r="S3" s="53">
        <f>(SUMIF('2. Spieltag'!B:B,"A1",'2. Spieltag'!C:C))+(SUMIF('2. Spieltag'!F:F,"A1",'2. Spieltag'!E:E))+(SUMIF('2. Spieltag'!G:G,"A1",'2. Spieltag'!H:H))+(SUMIF('2. Spieltag'!K:K,"A1",'2. Spieltag'!J:J))</f>
        <v>10</v>
      </c>
      <c r="T3" s="53">
        <f>(SUMIF('2. Spieltag'!B:B,"A1",'2. Spieltag'!E:E))+(SUMIF('2. Spieltag'!F:F,"A1",'2. Spieltag'!C:C))+(SUMIF('2. Spieltag'!G:G,"A1",'2. Spieltag'!J:J))+(SUMIF('2. Spieltag'!K:K,"A1",'2. Spieltag'!H:H))</f>
        <v>6</v>
      </c>
      <c r="U3" s="53">
        <f>S3-T3</f>
        <v>4</v>
      </c>
      <c r="V3" s="53">
        <f>Q3+(2*P3)</f>
        <v>5</v>
      </c>
      <c r="W3" s="52">
        <f>SUM(X3:Z3)</f>
        <v>4</v>
      </c>
      <c r="X3" s="52">
        <f>COUNTIF(Berechnungen!W:W,"A1")+COUNTIF(Berechnungen!AB:AB,"A1")</f>
        <v>4</v>
      </c>
      <c r="Y3" s="52">
        <f>COUNTIF(Berechnungen!X:X,"A1")+COUNTIF(Berechnungen!Y:Y,"A1")+COUNTIF(Berechnungen!AC:AC,"A1")+COUNTIF(Berechnungen!AD:AD,"A1")</f>
        <v>0</v>
      </c>
      <c r="Z3" s="52">
        <f>COUNTIF(Berechnungen!Z:Z,"A1")+COUNTIF(Berechnungen!AE:AE,"A1")</f>
        <v>0</v>
      </c>
      <c r="AA3" s="52">
        <f>(SUMIF('3. Spieltag'!B:B,"A1",'3. Spieltag'!C:C))+(SUMIF('3. Spieltag'!F:F,"A1",'3. Spieltag'!E:E))+(SUMIF('3. Spieltag'!G:G,"A1",'3. Spieltag'!H:H))+(SUMIF('3. Spieltag'!K:K,"A1",'3. Spieltag'!J:J))</f>
        <v>26</v>
      </c>
      <c r="AB3" s="52">
        <f>(SUMIF('3. Spieltag'!B:B,"A1",'3. Spieltag'!E:E))+(SUMIF('3. Spieltag'!F:F,"A1",'3. Spieltag'!C:C))+(SUMIF('3. Spieltag'!G:G,"A1",'3. Spieltag'!J:J))+(SUMIF('3. Spieltag'!K:K,"A1",'3. Spieltag'!H:H))</f>
        <v>2</v>
      </c>
      <c r="AC3" s="52">
        <f>AA3-AB3</f>
        <v>24</v>
      </c>
      <c r="AD3" s="52">
        <f>Y3+(2*X3)</f>
        <v>8</v>
      </c>
      <c r="AE3" s="53">
        <f>SUM(AF3:AH3)</f>
        <v>4</v>
      </c>
      <c r="AF3" s="53">
        <f>COUNTIF(Berechnungen!AH:AH,"A1")+COUNTIF(Berechnungen!AM:AM,"A1")</f>
        <v>4</v>
      </c>
      <c r="AG3" s="53">
        <f>COUNTIF(Berechnungen!AI:AI,"A1")+COUNTIF(Berechnungen!AJ:AJ,"A1")+COUNTIF(Berechnungen!AN:AN,"A1")+COUNTIF(Berechnungen!AO:AO,"A1")</f>
        <v>0</v>
      </c>
      <c r="AH3" s="53">
        <f>COUNTIF(Berechnungen!AK:AK,"A1")+COUNTIF(Berechnungen!AP:AP,"A1")</f>
        <v>0</v>
      </c>
      <c r="AI3" s="53">
        <f>(SUMIF('4. Spieltag'!B:B,"A1",'4. Spieltag'!C:C))+(SUMIF('4. Spieltag'!F:F,"A1",'4. Spieltag'!E:E))+(SUMIF('4. Spieltag'!G:G,"A1",'4. Spieltag'!H:H))+(SUMIF('4. Spieltag'!K:K,"A1",'4. Spieltag'!J:J))</f>
        <v>17</v>
      </c>
      <c r="AJ3" s="53">
        <f>(SUMIF('4. Spieltag'!B:B,"A1",'4. Spieltag'!E:E))+(SUMIF('4. Spieltag'!F:F,"A1",'4. Spieltag'!C:C))+(SUMIF('4. Spieltag'!G:G,"A1",'4. Spieltag'!J:J))+(SUMIF('4. Spieltag'!K:K,"A1",'4. Spieltag'!H:H))</f>
        <v>7</v>
      </c>
      <c r="AK3" s="53">
        <f>AI3-AJ3</f>
        <v>10</v>
      </c>
      <c r="AL3" s="53">
        <f>AG3+(2*AF3)</f>
        <v>8</v>
      </c>
      <c r="AM3" s="52">
        <f>SUM(AN3:AP3)</f>
        <v>4</v>
      </c>
      <c r="AN3" s="52">
        <f>COUNTIF(Berechnungen!AS:AS,"A1")+COUNTIF(Berechnungen!AX:AX,"A1")</f>
        <v>3</v>
      </c>
      <c r="AO3" s="52">
        <f>COUNTIF(Berechnungen!AT:AT,"A1")+COUNTIF(Berechnungen!AU:AU,"A1")+COUNTIF(Berechnungen!AY:AY,"A1")+COUNTIF(Berechnungen!AZ:AZ,"A1")</f>
        <v>1</v>
      </c>
      <c r="AP3" s="52">
        <f>COUNTIF(Berechnungen!AV:AV,"A1")+COUNTIF(Berechnungen!BA:BA,"A1")</f>
        <v>0</v>
      </c>
      <c r="AQ3" s="52">
        <f>(SUMIF('5. Spieltag'!B:B,"A1",'5. Spieltag'!C:C))+(SUMIF('5. Spieltag'!F:F,"A1",'5. Spieltag'!E:E))+(SUMIF('5. Spieltag'!G:G,"A1",'5. Spieltag'!H:H))+(SUMIF('5. Spieltag'!K:K,"A1",'5. Spieltag'!J:J))</f>
        <v>18</v>
      </c>
      <c r="AR3" s="52">
        <f>(SUMIF('5. Spieltag'!B:B,"A1",'5. Spieltag'!E:E))+(SUMIF('5. Spieltag'!F:F,"A1",'5. Spieltag'!C:C))+(SUMIF('5. Spieltag'!G:G,"A1",'5. Spieltag'!J:J))+(SUMIF('5. Spieltag'!K:K,"A1",'5. Spieltag'!H:H))</f>
        <v>10</v>
      </c>
      <c r="AS3" s="52">
        <f>AQ3-AR3</f>
        <v>8</v>
      </c>
      <c r="AT3" s="52">
        <f>AO3+(2*AN3)</f>
        <v>7</v>
      </c>
      <c r="AU3" s="62">
        <f>G3+O3+W3+AE3+AM3</f>
        <v>20</v>
      </c>
      <c r="AV3" s="62">
        <f>H3+P3+X3+AF3+AN3</f>
        <v>16</v>
      </c>
      <c r="AW3" s="62">
        <f>I3+Q3+Y3+AG3+AO3</f>
        <v>2</v>
      </c>
      <c r="AX3" s="62">
        <f>J3+R3+Z3+AH3+AP3</f>
        <v>2</v>
      </c>
      <c r="AY3" s="62">
        <f>K3+S3+AA3+AI3+AQ3</f>
        <v>83</v>
      </c>
      <c r="AZ3" s="62">
        <f>L3+T3+AB3+AJ3+AR3</f>
        <v>31</v>
      </c>
      <c r="BA3" s="62">
        <f>M3+U3+AC3+AK3+AS3</f>
        <v>52</v>
      </c>
      <c r="BB3" s="62">
        <f>N3+V3+AD3+AL3+AT3</f>
        <v>34</v>
      </c>
      <c r="BC3" s="10">
        <f>IF(BB2&gt;BB3,BC2+1,IF(BA2&gt;BA3,BC2+1,IF(AY2&gt;AY3,BC2+1,BC2)))</f>
        <v>1</v>
      </c>
      <c r="BD3" s="27" t="s">
        <v>23</v>
      </c>
      <c r="BE3" s="57" t="s">
        <v>29</v>
      </c>
      <c r="BF3" s="51"/>
      <c r="BG3" s="51"/>
      <c r="BH3" s="51">
        <v>0</v>
      </c>
      <c r="BI3">
        <v>0</v>
      </c>
      <c r="BJ3">
        <v>0</v>
      </c>
      <c r="BK3" s="51">
        <v>0</v>
      </c>
      <c r="BL3">
        <f>SUM(BH3:BK3)</f>
        <v>0</v>
      </c>
      <c r="BQ3">
        <f>AY3/AU3</f>
        <v>4.1500000000000004</v>
      </c>
      <c r="BR3">
        <f>AZ3/AU3</f>
        <v>1.55</v>
      </c>
      <c r="BS3">
        <f>BQ3-BR3</f>
        <v>2.6000000000000005</v>
      </c>
      <c r="BU3">
        <f>(BB3/(AU3*2))*100</f>
        <v>85</v>
      </c>
      <c r="BX3" s="60"/>
      <c r="BY3" s="65"/>
      <c r="BZ3" s="64"/>
      <c r="CA3" s="65"/>
    </row>
    <row r="4" spans="1:79" ht="15.75" thickBot="1" x14ac:dyDescent="0.3">
      <c r="A4" s="29" t="s">
        <v>24</v>
      </c>
      <c r="B4" s="57" t="s">
        <v>30</v>
      </c>
      <c r="C4" s="51"/>
      <c r="D4" s="51"/>
      <c r="E4" s="51"/>
      <c r="F4" s="10">
        <f>IF(BB3&gt;BB4,BC3+1,IF(BA3&gt;BA4,BC3+1,IF(AY3&gt;AY4,BC3+1,BC3)))</f>
        <v>2</v>
      </c>
      <c r="G4" s="52">
        <f>SUM(H4:J4)</f>
        <v>4</v>
      </c>
      <c r="H4" s="52">
        <f>COUNTIF(Berechnungen!A:A,"A2")+COUNTIF(Berechnungen!F:F,"A2")</f>
        <v>2</v>
      </c>
      <c r="I4" s="52">
        <f>COUNTIF(Berechnungen!B:B,"A2")+COUNTIF(Berechnungen!C:C,"A2")+COUNTIF(Berechnungen!G:G,"A2")+COUNTIF(Berechnungen!H:H,"A2")</f>
        <v>1</v>
      </c>
      <c r="J4" s="52">
        <f>COUNTIF(Berechnungen!D:D,"A2")+COUNTIF(Berechnungen!I:I,"A2")</f>
        <v>1</v>
      </c>
      <c r="K4" s="52">
        <f>(SUMIF('1. Spieltag'!B:B,"A2",'1. Spieltag'!C:C))+(SUMIF('1. Spieltag'!F:F,"A2",'1. Spieltag'!E:E))+(SUMIF('1. Spieltag'!G:G,"A2",'1. Spieltag'!H:H))+(SUMIF('1. Spieltag'!K:K,"A2",'1. Spieltag'!J:J))</f>
        <v>12</v>
      </c>
      <c r="L4" s="52">
        <f>(SUMIF('1. Spieltag'!B:B,"A2",'1. Spieltag'!E:E))+(SUMIF('1. Spieltag'!F:F,"A2",'1. Spieltag'!C:C))+(SUMIF('1. Spieltag'!G:G,"A2",'1. Spieltag'!J:J))+(SUMIF('1. Spieltag'!K:K,"A2",'1. Spieltag'!H:H))</f>
        <v>6</v>
      </c>
      <c r="M4" s="52">
        <f>K4-L4</f>
        <v>6</v>
      </c>
      <c r="N4" s="52">
        <f>I4+(2*H4)</f>
        <v>5</v>
      </c>
      <c r="O4" s="53">
        <f>SUM(P4:R4)</f>
        <v>4</v>
      </c>
      <c r="P4" s="53">
        <f>COUNTIF(Berechnungen!L:L,"A2")+COUNTIF(Berechnungen!Q:Q,"A2")</f>
        <v>1</v>
      </c>
      <c r="Q4" s="53">
        <f>COUNTIF(Berechnungen!M:M,"A2")+COUNTIF(Berechnungen!N:N,"A2")+COUNTIF(Berechnungen!R:R,"A2")+COUNTIF(Berechnungen!S:S,"A2")</f>
        <v>2</v>
      </c>
      <c r="R4" s="53">
        <f>COUNTIF(Berechnungen!O:O,"A2")+COUNTIF(Berechnungen!T:T,"A2")</f>
        <v>1</v>
      </c>
      <c r="S4" s="53">
        <f>(SUMIF('2. Spieltag'!B:B,"A2",'2. Spieltag'!C:C))+(SUMIF('2. Spieltag'!F:F,"A2",'2. Spieltag'!E:E))+(SUMIF('2. Spieltag'!G:G,"A2",'2. Spieltag'!H:H))+(SUMIF('2. Spieltag'!K:K,"A2",'2. Spieltag'!J:J))</f>
        <v>8</v>
      </c>
      <c r="T4" s="53">
        <f>(SUMIF('2. Spieltag'!B:B,"A2",'2. Spieltag'!E:E))+(SUMIF('2. Spieltag'!F:F,"A2",'2. Spieltag'!C:C))+(SUMIF('2. Spieltag'!G:G,"A2",'2. Spieltag'!J:J))+(SUMIF('2. Spieltag'!K:K,"A2",'2. Spieltag'!H:H))</f>
        <v>8</v>
      </c>
      <c r="U4" s="53">
        <f>S4-T4</f>
        <v>0</v>
      </c>
      <c r="V4" s="53">
        <f>Q4+(2*P4)</f>
        <v>4</v>
      </c>
      <c r="W4" s="52">
        <f>SUM(X4:Z4)</f>
        <v>4</v>
      </c>
      <c r="X4" s="52">
        <f>COUNTIF(Berechnungen!W:W,"A2")+COUNTIF(Berechnungen!AB:AB,"A2")</f>
        <v>2</v>
      </c>
      <c r="Y4" s="52">
        <f>COUNTIF(Berechnungen!X:X,"A2")+COUNTIF(Berechnungen!Y:Y,"A2")+COUNTIF(Berechnungen!AC:AC,"A2")+COUNTIF(Berechnungen!AD:AD,"A2")</f>
        <v>0</v>
      </c>
      <c r="Z4" s="52">
        <f>COUNTIF(Berechnungen!Z:Z,"A2")+COUNTIF(Berechnungen!AE:AE,"A2")</f>
        <v>2</v>
      </c>
      <c r="AA4" s="52">
        <f>(SUMIF('3. Spieltag'!B:B,"A2",'3. Spieltag'!C:C))+(SUMIF('3. Spieltag'!F:F,"A2",'3. Spieltag'!E:E))+(SUMIF('3. Spieltag'!G:G,"A2",'3. Spieltag'!H:H))+(SUMIF('3. Spieltag'!K:K,"A2",'3. Spieltag'!J:J))</f>
        <v>14</v>
      </c>
      <c r="AB4" s="52">
        <f>(SUMIF('3. Spieltag'!B:B,"A2",'3. Spieltag'!E:E))+(SUMIF('3. Spieltag'!F:F,"A2",'3. Spieltag'!C:C))+(SUMIF('3. Spieltag'!G:G,"A2",'3. Spieltag'!J:J))+(SUMIF('3. Spieltag'!K:K,"A2",'3. Spieltag'!H:H))</f>
        <v>15</v>
      </c>
      <c r="AC4" s="52">
        <f>AA4-AB4</f>
        <v>-1</v>
      </c>
      <c r="AD4" s="52">
        <f>Y4+(2*X4)</f>
        <v>4</v>
      </c>
      <c r="AE4" s="53">
        <f>SUM(AF4:AH4)</f>
        <v>4</v>
      </c>
      <c r="AF4" s="53">
        <f>COUNTIF(Berechnungen!AH:AH,"A2")+COUNTIF(Berechnungen!AM:AM,"A2")</f>
        <v>1</v>
      </c>
      <c r="AG4" s="53">
        <f>COUNTIF(Berechnungen!AI:AI,"A2")+COUNTIF(Berechnungen!AJ:AJ,"A2")+COUNTIF(Berechnungen!AN:AN,"A2")+COUNTIF(Berechnungen!AO:AO,"A2")</f>
        <v>0</v>
      </c>
      <c r="AH4" s="53">
        <f>COUNTIF(Berechnungen!AK:AK,"A2")+COUNTIF(Berechnungen!AP:AP,"A2")</f>
        <v>3</v>
      </c>
      <c r="AI4" s="53">
        <f>(SUMIF('4. Spieltag'!B:B,"A2",'4. Spieltag'!C:C))+(SUMIF('4. Spieltag'!F:F,"A2",'4. Spieltag'!E:E))+(SUMIF('4. Spieltag'!G:G,"A2",'4. Spieltag'!H:H))+(SUMIF('4. Spieltag'!K:K,"A2",'4. Spieltag'!J:J))</f>
        <v>11</v>
      </c>
      <c r="AJ4" s="53">
        <f>(SUMIF('4. Spieltag'!B:B,"A2",'4. Spieltag'!E:E))+(SUMIF('4. Spieltag'!F:F,"A2",'4. Spieltag'!C:C))+(SUMIF('4. Spieltag'!G:G,"A2",'4. Spieltag'!J:J))+(SUMIF('4. Spieltag'!K:K,"A2",'4. Spieltag'!H:H))</f>
        <v>13</v>
      </c>
      <c r="AK4" s="53">
        <f>AI4-AJ4</f>
        <v>-2</v>
      </c>
      <c r="AL4" s="53">
        <f>AG4+(2*AF4)</f>
        <v>2</v>
      </c>
      <c r="AM4" s="52">
        <f>SUM(AN4:AP4)</f>
        <v>4</v>
      </c>
      <c r="AN4" s="52">
        <f>COUNTIF(Berechnungen!AS:AS,"A2")+COUNTIF(Berechnungen!AX:AX,"A2")</f>
        <v>2</v>
      </c>
      <c r="AO4" s="52">
        <f>COUNTIF(Berechnungen!AT:AT,"A2")+COUNTIF(Berechnungen!AU:AU,"A2")+COUNTIF(Berechnungen!AY:AY,"A2")+COUNTIF(Berechnungen!AZ:AZ,"A2")</f>
        <v>0</v>
      </c>
      <c r="AP4" s="52">
        <f>COUNTIF(Berechnungen!AV:AV,"A2")+COUNTIF(Berechnungen!BA:BA,"A2")</f>
        <v>2</v>
      </c>
      <c r="AQ4" s="52">
        <f>(SUMIF('5. Spieltag'!B:B,"A2",'5. Spieltag'!C:C))+(SUMIF('5. Spieltag'!F:F,"A2",'5. Spieltag'!E:E))+(SUMIF('5. Spieltag'!G:G,"A2",'5. Spieltag'!H:H))+(SUMIF('5. Spieltag'!K:K,"A2",'5. Spieltag'!J:J))</f>
        <v>9</v>
      </c>
      <c r="AR4" s="52">
        <f>(SUMIF('5. Spieltag'!B:B,"A2",'5. Spieltag'!E:E))+(SUMIF('5. Spieltag'!F:F,"A2",'5. Spieltag'!C:C))+(SUMIF('5. Spieltag'!G:G,"A2",'5. Spieltag'!J:J))+(SUMIF('5. Spieltag'!K:K,"A2",'5. Spieltag'!H:H))</f>
        <v>14</v>
      </c>
      <c r="AS4" s="52">
        <f>AQ4-AR4</f>
        <v>-5</v>
      </c>
      <c r="AT4" s="52">
        <f>AO4+(2*AN4)</f>
        <v>4</v>
      </c>
      <c r="AU4" s="62">
        <f>G4+O4+W4+AE4+AM4</f>
        <v>20</v>
      </c>
      <c r="AV4" s="62">
        <f>H4+P4+X4+AF4+AN4</f>
        <v>8</v>
      </c>
      <c r="AW4" s="62">
        <f>I4+Q4+Y4+AG4+AO4</f>
        <v>3</v>
      </c>
      <c r="AX4" s="62">
        <f>J4+R4+Z4+AH4+AP4</f>
        <v>9</v>
      </c>
      <c r="AY4" s="62">
        <f>K4+S4+AA4+AI4+AQ4</f>
        <v>54</v>
      </c>
      <c r="AZ4" s="62">
        <f>L4+T4+AB4+AJ4+AR4</f>
        <v>56</v>
      </c>
      <c r="BA4" s="62">
        <f>M4+U4+AC4+AK4+AS4</f>
        <v>-2</v>
      </c>
      <c r="BB4" s="62">
        <f>N4+V4+AD4+AL4+AT4</f>
        <v>19</v>
      </c>
      <c r="BC4" s="10">
        <f>IF(BB3&gt;BB4,BC3+1,IF(BA3&gt;BA4,BC3+1,IF(AY3&gt;AY4,BC3+1,BC3)))</f>
        <v>2</v>
      </c>
      <c r="BD4" s="29" t="s">
        <v>24</v>
      </c>
      <c r="BE4" s="57" t="s">
        <v>30</v>
      </c>
      <c r="BF4" s="51"/>
      <c r="BG4" s="51"/>
      <c r="BH4" s="51">
        <v>0</v>
      </c>
      <c r="BI4">
        <v>0</v>
      </c>
      <c r="BJ4">
        <v>0</v>
      </c>
      <c r="BK4" s="51">
        <v>0</v>
      </c>
      <c r="BL4">
        <f>SUM(BH4:BK4)</f>
        <v>0</v>
      </c>
      <c r="BQ4">
        <f>AY4/AU4</f>
        <v>2.7</v>
      </c>
      <c r="BR4">
        <f>AZ4/AU4</f>
        <v>2.8</v>
      </c>
      <c r="BS4">
        <f>BQ4-BR4</f>
        <v>-9.9999999999999645E-2</v>
      </c>
      <c r="BU4">
        <f>(BB4/(AU4*2))*100</f>
        <v>47.5</v>
      </c>
      <c r="BX4" s="60"/>
      <c r="BY4" s="65"/>
      <c r="BZ4" s="64"/>
      <c r="CA4" s="65"/>
    </row>
    <row r="5" spans="1:79" ht="15.75" thickBot="1" x14ac:dyDescent="0.3">
      <c r="A5" s="32" t="s">
        <v>25</v>
      </c>
      <c r="B5" s="57" t="s">
        <v>10</v>
      </c>
      <c r="C5" s="51"/>
      <c r="D5" s="51"/>
      <c r="E5" s="51"/>
      <c r="F5" s="10">
        <f>IF(BB4&gt;BB5,BC4+1,IF(BA4&gt;BA5,BC4+1,IF(AY4&gt;AY5,BC4+1,BC4)))</f>
        <v>3</v>
      </c>
      <c r="G5" s="52">
        <f>SUM(H5:J5)</f>
        <v>4</v>
      </c>
      <c r="H5" s="52">
        <f>COUNTIF(Berechnungen!A:A,"A3")+COUNTIF(Berechnungen!F:F,"A3")</f>
        <v>0</v>
      </c>
      <c r="I5" s="52">
        <f>COUNTIF(Berechnungen!B:B,"A3")+COUNTIF(Berechnungen!C:C,"A3")+COUNTIF(Berechnungen!G:G,"A3")+COUNTIF(Berechnungen!H:H,"A3")</f>
        <v>1</v>
      </c>
      <c r="J5" s="52">
        <f>COUNTIF(Berechnungen!D:D,"A3")+COUNTIF(Berechnungen!I:I,"A3")</f>
        <v>3</v>
      </c>
      <c r="K5" s="52">
        <f>(SUMIF('1. Spieltag'!B:B,"A3",'1. Spieltag'!C:C))+(SUMIF('1. Spieltag'!F:F,"A3",'1. Spieltag'!E:E))+(SUMIF('1. Spieltag'!G:G,"A3",'1. Spieltag'!H:H))+(SUMIF('1. Spieltag'!K:K,"A3",'1. Spieltag'!J:J))</f>
        <v>2</v>
      </c>
      <c r="L5" s="52">
        <f>(SUMIF('1. Spieltag'!B:B,"A3",'1. Spieltag'!E:E))+(SUMIF('1. Spieltag'!F:F,"A3",'1. Spieltag'!C:C))+(SUMIF('1. Spieltag'!G:G,"A3",'1. Spieltag'!J:J))+(SUMIF('1. Spieltag'!K:K,"A3",'1. Spieltag'!H:H))</f>
        <v>14</v>
      </c>
      <c r="M5" s="52">
        <f>K5-L5</f>
        <v>-12</v>
      </c>
      <c r="N5" s="52">
        <f>I5+(2*H5)</f>
        <v>1</v>
      </c>
      <c r="O5" s="53">
        <f>SUM(P5:R5)</f>
        <v>4</v>
      </c>
      <c r="P5" s="53">
        <f>COUNTIF(Berechnungen!L:L,"A3")+COUNTIF(Berechnungen!Q:Q,"A3")</f>
        <v>1</v>
      </c>
      <c r="Q5" s="53">
        <f>COUNTIF(Berechnungen!M:M,"A3")+COUNTIF(Berechnungen!N:N,"A3")+COUNTIF(Berechnungen!R:R,"A3")+COUNTIF(Berechnungen!S:S,"A3")</f>
        <v>1</v>
      </c>
      <c r="R5" s="53">
        <f>COUNTIF(Berechnungen!O:O,"A3")+COUNTIF(Berechnungen!T:T,"A3")</f>
        <v>2</v>
      </c>
      <c r="S5" s="53">
        <f>(SUMIF('2. Spieltag'!B:B,"A3",'2. Spieltag'!C:C))+(SUMIF('2. Spieltag'!F:F,"A3",'2. Spieltag'!E:E))+(SUMIF('2. Spieltag'!G:G,"A3",'2. Spieltag'!H:H))+(SUMIF('2. Spieltag'!K:K,"A3",'2. Spieltag'!J:J))</f>
        <v>7</v>
      </c>
      <c r="T5" s="53">
        <f>(SUMIF('2. Spieltag'!B:B,"A3",'2. Spieltag'!E:E))+(SUMIF('2. Spieltag'!F:F,"A3",'2. Spieltag'!C:C))+(SUMIF('2. Spieltag'!G:G,"A3",'2. Spieltag'!J:J))+(SUMIF('2. Spieltag'!K:K,"A3",'2. Spieltag'!H:H))</f>
        <v>11</v>
      </c>
      <c r="U5" s="53">
        <f>S5-T5</f>
        <v>-4</v>
      </c>
      <c r="V5" s="53">
        <f>Q5+(2*P5)</f>
        <v>3</v>
      </c>
      <c r="W5" s="52">
        <f>SUM(X5:Z5)</f>
        <v>4</v>
      </c>
      <c r="X5" s="52">
        <f>COUNTIF(Berechnungen!W:W,"A3")+COUNTIF(Berechnungen!AB:AB,"A3")</f>
        <v>0</v>
      </c>
      <c r="Y5" s="52">
        <f>COUNTIF(Berechnungen!X:X,"A3")+COUNTIF(Berechnungen!Y:Y,"A3")+COUNTIF(Berechnungen!AC:AC,"A3")+COUNTIF(Berechnungen!AD:AD,"A3")</f>
        <v>0</v>
      </c>
      <c r="Z5" s="52">
        <f>COUNTIF(Berechnungen!Z:Z,"A3")+COUNTIF(Berechnungen!AE:AE,"A3")</f>
        <v>4</v>
      </c>
      <c r="AA5" s="52">
        <f>(SUMIF('3. Spieltag'!B:B,"A3",'3. Spieltag'!C:C))+(SUMIF('3. Spieltag'!F:F,"A3",'3. Spieltag'!E:E))+(SUMIF('3. Spieltag'!G:G,"A3",'3. Spieltag'!H:H))+(SUMIF('3. Spieltag'!K:K,"A3",'3. Spieltag'!J:J))</f>
        <v>6</v>
      </c>
      <c r="AB5" s="52">
        <f>(SUMIF('3. Spieltag'!B:B,"A3",'3. Spieltag'!E:E))+(SUMIF('3. Spieltag'!F:F,"A3",'3. Spieltag'!C:C))+(SUMIF('3. Spieltag'!G:G,"A3",'3. Spieltag'!J:J))+(SUMIF('3. Spieltag'!K:K,"A3",'3. Spieltag'!H:H))</f>
        <v>29</v>
      </c>
      <c r="AC5" s="52">
        <f>AA5-AB5</f>
        <v>-23</v>
      </c>
      <c r="AD5" s="52">
        <f>Y5+(2*X5)</f>
        <v>0</v>
      </c>
      <c r="AE5" s="53">
        <f>SUM(AF5:AH5)</f>
        <v>4</v>
      </c>
      <c r="AF5" s="53">
        <f>COUNTIF(Berechnungen!AH:AH,"A3")+COUNTIF(Berechnungen!AM:AM,"A3")</f>
        <v>1</v>
      </c>
      <c r="AG5" s="53">
        <f>COUNTIF(Berechnungen!AI:AI,"A3")+COUNTIF(Berechnungen!AJ:AJ,"A3")+COUNTIF(Berechnungen!AN:AN,"A3")+COUNTIF(Berechnungen!AO:AO,"A3")</f>
        <v>0</v>
      </c>
      <c r="AH5" s="53">
        <f>COUNTIF(Berechnungen!AK:AK,"A3")+COUNTIF(Berechnungen!AP:AP,"A3")</f>
        <v>3</v>
      </c>
      <c r="AI5" s="53">
        <f>(SUMIF('4. Spieltag'!B:B,"A3",'4. Spieltag'!C:C))+(SUMIF('4. Spieltag'!F:F,"A3",'4. Spieltag'!E:E))+(SUMIF('4. Spieltag'!G:G,"A3",'4. Spieltag'!H:H))+(SUMIF('4. Spieltag'!K:K,"A3",'4. Spieltag'!J:J))</f>
        <v>7</v>
      </c>
      <c r="AJ5" s="53">
        <f>(SUMIF('4. Spieltag'!B:B,"A3",'4. Spieltag'!E:E))+(SUMIF('4. Spieltag'!F:F,"A3",'4. Spieltag'!C:C))+(SUMIF('4. Spieltag'!G:G,"A3",'4. Spieltag'!J:J))+(SUMIF('4. Spieltag'!K:K,"A3",'4. Spieltag'!H:H))</f>
        <v>15</v>
      </c>
      <c r="AK5" s="53">
        <f>AI5-AJ5</f>
        <v>-8</v>
      </c>
      <c r="AL5" s="53">
        <f>AG5+(2*AF5)</f>
        <v>2</v>
      </c>
      <c r="AM5" s="52">
        <f>SUM(AN5:AP5)</f>
        <v>4</v>
      </c>
      <c r="AN5" s="52">
        <f>COUNTIF(Berechnungen!AS:AS,"A3")+COUNTIF(Berechnungen!AX:AX,"A3")</f>
        <v>0</v>
      </c>
      <c r="AO5" s="52">
        <f>COUNTIF(Berechnungen!AT:AT,"A3")+COUNTIF(Berechnungen!AU:AU,"A3")+COUNTIF(Berechnungen!AY:AY,"A3")+COUNTIF(Berechnungen!AZ:AZ,"A3")</f>
        <v>1</v>
      </c>
      <c r="AP5" s="52">
        <f>COUNTIF(Berechnungen!AV:AV,"A3")+COUNTIF(Berechnungen!BA:BA,"A3")</f>
        <v>3</v>
      </c>
      <c r="AQ5" s="52">
        <f>(SUMIF('5. Spieltag'!B:B,"A3",'5. Spieltag'!C:C))+(SUMIF('5. Spieltag'!F:F,"A3",'5. Spieltag'!E:E))+(SUMIF('5. Spieltag'!G:G,"A3",'5. Spieltag'!H:H))+(SUMIF('5. Spieltag'!K:K,"A3",'5. Spieltag'!J:J))</f>
        <v>9</v>
      </c>
      <c r="AR5" s="52">
        <f>(SUMIF('5. Spieltag'!B:B,"A3",'5. Spieltag'!E:E))+(SUMIF('5. Spieltag'!F:F,"A3",'5. Spieltag'!C:C))+(SUMIF('5. Spieltag'!G:G,"A3",'5. Spieltag'!J:J))+(SUMIF('5. Spieltag'!K:K,"A3",'5. Spieltag'!H:H))</f>
        <v>12</v>
      </c>
      <c r="AS5" s="52">
        <f>AQ5-AR5</f>
        <v>-3</v>
      </c>
      <c r="AT5" s="52">
        <f>AO5+(2*AN5)</f>
        <v>1</v>
      </c>
      <c r="AU5" s="62">
        <f>G5+O5+W5+AE5+AM5</f>
        <v>20</v>
      </c>
      <c r="AV5" s="62">
        <f>H5+P5+X5+AF5+AN5</f>
        <v>2</v>
      </c>
      <c r="AW5" s="62">
        <f>I5+Q5+Y5+AG5+AO5</f>
        <v>3</v>
      </c>
      <c r="AX5" s="62">
        <f>J5+R5+Z5+AH5+AP5</f>
        <v>15</v>
      </c>
      <c r="AY5" s="62">
        <f>K5+S5+AA5+AI5+AQ5</f>
        <v>31</v>
      </c>
      <c r="AZ5" s="62">
        <f>L5+T5+AB5+AJ5+AR5</f>
        <v>81</v>
      </c>
      <c r="BA5" s="62">
        <f>M5+U5+AC5+AK5+AS5</f>
        <v>-50</v>
      </c>
      <c r="BB5" s="62">
        <f>N5+V5+AD5+AL5+AT5</f>
        <v>7</v>
      </c>
      <c r="BC5" s="10">
        <f>IF(BB4&gt;BB5,BC4+1,IF(BA4&gt;BA5,BC4+1,IF(AY4&gt;AY5,BC4+1,BC4)))</f>
        <v>3</v>
      </c>
      <c r="BD5" s="32" t="s">
        <v>25</v>
      </c>
      <c r="BE5" s="57" t="s">
        <v>10</v>
      </c>
      <c r="BF5" s="51"/>
      <c r="BG5" s="51"/>
      <c r="BH5" s="51">
        <v>0</v>
      </c>
      <c r="BI5">
        <v>0</v>
      </c>
      <c r="BJ5">
        <v>0</v>
      </c>
      <c r="BK5" s="51">
        <v>0</v>
      </c>
      <c r="BL5">
        <f>SUM(BH5:BK5)</f>
        <v>0</v>
      </c>
      <c r="BQ5">
        <f>AY5/AU5</f>
        <v>1.55</v>
      </c>
      <c r="BR5">
        <f>AZ5/AU5</f>
        <v>4.05</v>
      </c>
      <c r="BS5">
        <f>BQ5-BR5</f>
        <v>-2.5</v>
      </c>
      <c r="BU5">
        <f>(BB5/(AU5*2))*100</f>
        <v>17.5</v>
      </c>
      <c r="BX5" s="60"/>
      <c r="BY5" s="65"/>
      <c r="BZ5" s="64"/>
      <c r="CA5" s="65"/>
    </row>
    <row r="6" spans="1:79" x14ac:dyDescent="0.25">
      <c r="A6" s="11"/>
      <c r="B6" s="10"/>
      <c r="C6" s="10"/>
      <c r="D6" s="10"/>
      <c r="E6" s="10"/>
      <c r="F6" s="10"/>
      <c r="AU6" s="63"/>
      <c r="AV6" s="63"/>
      <c r="AW6" s="63"/>
      <c r="AX6" s="63"/>
      <c r="AY6" s="63"/>
      <c r="AZ6" s="63"/>
      <c r="BA6" s="63"/>
      <c r="BB6" s="63"/>
      <c r="BC6" s="10"/>
      <c r="BD6" s="11"/>
      <c r="BE6" s="10"/>
      <c r="BF6" s="10"/>
      <c r="BG6" s="10"/>
      <c r="BH6" s="10"/>
      <c r="BX6" s="60"/>
      <c r="BY6" s="65"/>
      <c r="BZ6" s="64"/>
      <c r="CA6" s="65"/>
    </row>
    <row r="7" spans="1:79" ht="15.75" thickBot="1" x14ac:dyDescent="0.3">
      <c r="B7" s="56" t="s">
        <v>22</v>
      </c>
      <c r="C7" s="56"/>
      <c r="D7" s="56"/>
      <c r="E7" s="56"/>
      <c r="F7" s="10"/>
      <c r="AU7" s="62" t="s">
        <v>53</v>
      </c>
      <c r="AV7" s="62" t="s">
        <v>54</v>
      </c>
      <c r="AW7" s="62" t="s">
        <v>55</v>
      </c>
      <c r="AX7" s="62" t="s">
        <v>56</v>
      </c>
      <c r="AY7" s="62" t="s">
        <v>57</v>
      </c>
      <c r="AZ7" s="62" t="s">
        <v>58</v>
      </c>
      <c r="BA7" s="62" t="s">
        <v>59</v>
      </c>
      <c r="BB7" s="62" t="s">
        <v>60</v>
      </c>
      <c r="BC7" s="10"/>
      <c r="BE7" s="56" t="s">
        <v>22</v>
      </c>
      <c r="BF7" s="56"/>
      <c r="BG7" s="56"/>
      <c r="BH7" s="56"/>
      <c r="BX7" s="60"/>
      <c r="BY7" s="65"/>
      <c r="BZ7" s="64"/>
      <c r="CA7" s="65"/>
    </row>
    <row r="8" spans="1:79" ht="15.75" thickBot="1" x14ac:dyDescent="0.3">
      <c r="A8" s="31" t="s">
        <v>27</v>
      </c>
      <c r="B8" s="57" t="s">
        <v>30</v>
      </c>
      <c r="C8" s="51"/>
      <c r="D8" s="51"/>
      <c r="E8" s="51"/>
      <c r="F8" s="10">
        <f>IF(BB7&gt;BB8,BC7+1,IF(BA7&gt;BA8,BC7+1,IF(AY7&gt;AY8,BC7+1,BC7)))</f>
        <v>1</v>
      </c>
      <c r="G8" s="52">
        <f>SUM(H8:J8)</f>
        <v>5</v>
      </c>
      <c r="H8" s="52">
        <f>COUNTIF(Berechnungen!A:A,"B2")+COUNTIF(Berechnungen!F:F,"B2")</f>
        <v>4</v>
      </c>
      <c r="I8" s="52">
        <f>COUNTIF(Berechnungen!B:B,"B2")+COUNTIF(Berechnungen!C:C,"B2")+COUNTIF(Berechnungen!G:G,"B2")+COUNTIF(Berechnungen!H:H,"B2")</f>
        <v>0</v>
      </c>
      <c r="J8" s="52">
        <f>COUNTIF(Berechnungen!D:D,"B2")+COUNTIF(Berechnungen!I:I,"B2")</f>
        <v>1</v>
      </c>
      <c r="K8" s="52">
        <f>(SUMIF('1. Spieltag'!B:B,"B2",'1. Spieltag'!C:C))+(SUMIF('1. Spieltag'!F:F,"B2",'1. Spieltag'!E:E))+(SUMIF('1. Spieltag'!G:G,"B2",'1. Spieltag'!H:H))+(SUMIF('1. Spieltag'!K:K,"B2",'1. Spieltag'!J:J))</f>
        <v>18</v>
      </c>
      <c r="L8" s="52">
        <f>(SUMIF('1. Spieltag'!B:B,"B2",'1. Spieltag'!E:E))+(SUMIF('1. Spieltag'!F:F,"B2",'1. Spieltag'!C:C))+(SUMIF('1. Spieltag'!G:G,"B2",'1. Spieltag'!J:J))+(SUMIF('1. Spieltag'!K:K,"B2",'1. Spieltag'!H:H))</f>
        <v>10</v>
      </c>
      <c r="M8" s="52">
        <f>K8-L8</f>
        <v>8</v>
      </c>
      <c r="N8" s="52">
        <f>I8+(2*H8)</f>
        <v>8</v>
      </c>
      <c r="O8" s="53">
        <f>SUM(P8:R8)</f>
        <v>5</v>
      </c>
      <c r="P8" s="53">
        <f>COUNTIF(Berechnungen!L:L,"B2")+COUNTIF(Berechnungen!Q:Q,"B2")</f>
        <v>2</v>
      </c>
      <c r="Q8" s="53">
        <f>COUNTIF(Berechnungen!M:M,"B2")+COUNTIF(Berechnungen!N:N,"B2")+COUNTIF(Berechnungen!R:R,"B2")+COUNTIF(Berechnungen!S:S,"B2")</f>
        <v>1</v>
      </c>
      <c r="R8" s="53">
        <f>COUNTIF(Berechnungen!O:O,"B2")+COUNTIF(Berechnungen!T:T,"B2")</f>
        <v>2</v>
      </c>
      <c r="S8" s="53">
        <f>(SUMIF('2. Spieltag'!B:B,"B2",'2. Spieltag'!C:C))+(SUMIF('2. Spieltag'!F:F,"B2",'2. Spieltag'!E:E))+(SUMIF('2. Spieltag'!G:G,"B2",'2. Spieltag'!H:H))+(SUMIF('2. Spieltag'!K:K,"B2",'2. Spieltag'!J:J))</f>
        <v>15</v>
      </c>
      <c r="T8" s="53">
        <f>(SUMIF('2. Spieltag'!B:B,"B2",'2. Spieltag'!E:E))+(SUMIF('2. Spieltag'!F:F,"B2",'2. Spieltag'!C:C))+(SUMIF('2. Spieltag'!G:G,"B2",'2. Spieltag'!J:J))+(SUMIF('2. Spieltag'!K:K,"B2",'2. Spieltag'!H:H))</f>
        <v>11</v>
      </c>
      <c r="U8" s="53">
        <f>S8-T8</f>
        <v>4</v>
      </c>
      <c r="V8" s="53">
        <f>Q8+(2*P8)</f>
        <v>5</v>
      </c>
      <c r="W8" s="52">
        <f>SUM(X8:Z8)</f>
        <v>5</v>
      </c>
      <c r="X8" s="52">
        <f>COUNTIF(Berechnungen!W:W,"B2")+COUNTIF(Berechnungen!AB:AB,"B2")</f>
        <v>4</v>
      </c>
      <c r="Y8" s="52">
        <f>COUNTIF(Berechnungen!X:X,"B2")+COUNTIF(Berechnungen!Y:Y,"B2")+COUNTIF(Berechnungen!AC:AC,"B2")+COUNTIF(Berechnungen!AD:AD,"B2")</f>
        <v>0</v>
      </c>
      <c r="Z8" s="52">
        <f>COUNTIF(Berechnungen!Z:Z,"B2")+COUNTIF(Berechnungen!AE:AE,"B2")</f>
        <v>1</v>
      </c>
      <c r="AA8" s="52">
        <f>(SUMIF('3. Spieltag'!B:B,"B2",'3. Spieltag'!C:C))+(SUMIF('3. Spieltag'!F:F,"B2",'3. Spieltag'!E:E))+(SUMIF('3. Spieltag'!G:G,"B2",'3. Spieltag'!H:H))+(SUMIF('3. Spieltag'!K:K,"B2",'3. Spieltag'!J:J))</f>
        <v>18</v>
      </c>
      <c r="AB8" s="52">
        <f>(SUMIF('3. Spieltag'!B:B,"B2",'3. Spieltag'!E:E))+(SUMIF('3. Spieltag'!F:F,"B2",'3. Spieltag'!C:C))+(SUMIF('3. Spieltag'!G:G,"B2",'3. Spieltag'!J:J))+(SUMIF('3. Spieltag'!K:K,"B2",'3. Spieltag'!H:H))</f>
        <v>8</v>
      </c>
      <c r="AC8" s="52">
        <f>AA8-AB8</f>
        <v>10</v>
      </c>
      <c r="AD8" s="52">
        <f>Y8+(2*X8)</f>
        <v>8</v>
      </c>
      <c r="AE8" s="53">
        <f>SUM(AF8:AH8)</f>
        <v>5</v>
      </c>
      <c r="AF8" s="53">
        <f>COUNTIF(Berechnungen!AH:AH,"B2")+COUNTIF(Berechnungen!AM:AM,"B2")</f>
        <v>2</v>
      </c>
      <c r="AG8" s="53">
        <f>COUNTIF(Berechnungen!AI:AI,"B2")+COUNTIF(Berechnungen!AJ:AJ,"B2")+COUNTIF(Berechnungen!AN:AN,"B2")+COUNTIF(Berechnungen!AO:AO,"B2")</f>
        <v>0</v>
      </c>
      <c r="AH8" s="53">
        <f>COUNTIF(Berechnungen!AK:AK,"B2")+COUNTIF(Berechnungen!AP:AP,"B2")</f>
        <v>3</v>
      </c>
      <c r="AI8" s="53">
        <f>(SUMIF('4. Spieltag'!B:B,"B2",'4. Spieltag'!C:C))+(SUMIF('4. Spieltag'!F:F,"B2",'4. Spieltag'!E:E))+(SUMIF('4. Spieltag'!G:G,"B2",'4. Spieltag'!H:H))+(SUMIF('4. Spieltag'!K:K,"B2",'4. Spieltag'!J:J))</f>
        <v>17</v>
      </c>
      <c r="AJ8" s="53">
        <f>(SUMIF('4. Spieltag'!B:B,"B2",'4. Spieltag'!E:E))+(SUMIF('4. Spieltag'!F:F,"B2",'4. Spieltag'!C:C))+(SUMIF('4. Spieltag'!G:G,"B2",'4. Spieltag'!J:J))+(SUMIF('4. Spieltag'!K:K,"B2",'4. Spieltag'!H:H))</f>
        <v>19</v>
      </c>
      <c r="AK8" s="53">
        <f>AI8-AJ8</f>
        <v>-2</v>
      </c>
      <c r="AL8" s="53">
        <f>AG8+(2*AF8)</f>
        <v>4</v>
      </c>
      <c r="AM8" s="52">
        <f>SUM(AN8:AP8)</f>
        <v>5</v>
      </c>
      <c r="AN8" s="52">
        <f>COUNTIF(Berechnungen!AS:AS,"B2")+COUNTIF(Berechnungen!AX:AX,"B2")</f>
        <v>2</v>
      </c>
      <c r="AO8" s="52">
        <f>COUNTIF(Berechnungen!AT:AT,"B2")+COUNTIF(Berechnungen!AU:AU,"B2")+COUNTIF(Berechnungen!AY:AY,"B2")+COUNTIF(Berechnungen!AZ:AZ,"B2")</f>
        <v>2</v>
      </c>
      <c r="AP8" s="52">
        <f>COUNTIF(Berechnungen!AV:AV,"B2")+COUNTIF(Berechnungen!BA:BA,"B2")</f>
        <v>1</v>
      </c>
      <c r="AQ8" s="52">
        <f>(SUMIF('5. Spieltag'!B:B,"B2",'5. Spieltag'!C:C))+(SUMIF('5. Spieltag'!F:F,"B2",'5. Spieltag'!E:E))+(SUMIF('5. Spieltag'!G:G,"B2",'5. Spieltag'!H:H))+(SUMIF('5. Spieltag'!K:K,"B2",'5. Spieltag'!J:J))</f>
        <v>17</v>
      </c>
      <c r="AR8" s="52">
        <f>(SUMIF('5. Spieltag'!B:B,"B2",'5. Spieltag'!E:E))+(SUMIF('5. Spieltag'!F:F,"B2",'5. Spieltag'!C:C))+(SUMIF('5. Spieltag'!G:G,"B2",'5. Spieltag'!J:J))+(SUMIF('5. Spieltag'!K:K,"B2",'5. Spieltag'!H:H))</f>
        <v>9</v>
      </c>
      <c r="AS8" s="52">
        <f>AQ8-AR8</f>
        <v>8</v>
      </c>
      <c r="AT8" s="52">
        <f>AO8+(2*AN8)</f>
        <v>6</v>
      </c>
      <c r="AU8" s="62">
        <f>G8+O8+W8+AE8+AM8</f>
        <v>25</v>
      </c>
      <c r="AV8" s="62">
        <f>H8+P8+X8+AF8+AN8</f>
        <v>14</v>
      </c>
      <c r="AW8" s="62">
        <f>I8+Q8+Y8+AG8+AO8</f>
        <v>3</v>
      </c>
      <c r="AX8" s="62">
        <f>J8+R8+Z8+AH8+AP8</f>
        <v>8</v>
      </c>
      <c r="AY8" s="62">
        <f>K8+S8+AA8+AI8+AQ8</f>
        <v>85</v>
      </c>
      <c r="AZ8" s="62">
        <f>L8+T8+AB8+AJ8+AR8</f>
        <v>57</v>
      </c>
      <c r="BA8" s="62">
        <f>M8+U8+AC8+AK8+AS8</f>
        <v>28</v>
      </c>
      <c r="BB8" s="62">
        <f>N8+V8+AD8+AL8+AT8</f>
        <v>31</v>
      </c>
      <c r="BC8" s="10">
        <f>IF(BB7&gt;BB8,BC7+1,IF(BA7&gt;BA8,BC7+1,IF(AY7&gt;AY8,BC7+1,BC7)))</f>
        <v>1</v>
      </c>
      <c r="BD8" s="31" t="s">
        <v>27</v>
      </c>
      <c r="BE8" s="57" t="s">
        <v>30</v>
      </c>
      <c r="BF8" s="51"/>
      <c r="BG8" s="51"/>
      <c r="BH8" s="51">
        <v>0</v>
      </c>
      <c r="BI8">
        <v>0</v>
      </c>
      <c r="BJ8">
        <v>-1</v>
      </c>
      <c r="BK8" s="51">
        <v>1</v>
      </c>
      <c r="BL8">
        <f>SUM(BH8:BK8)</f>
        <v>0</v>
      </c>
      <c r="BQ8">
        <f>AY8/AU8</f>
        <v>3.4</v>
      </c>
      <c r="BR8">
        <f>AZ8/AU8</f>
        <v>2.2799999999999998</v>
      </c>
      <c r="BS8">
        <f>BQ8-BR8</f>
        <v>1.1200000000000001</v>
      </c>
      <c r="BU8">
        <f>(BB8/(AU8*2))*100</f>
        <v>62</v>
      </c>
      <c r="BX8" s="60"/>
      <c r="BY8" s="65"/>
      <c r="BZ8" s="64"/>
      <c r="CA8" s="65"/>
    </row>
    <row r="9" spans="1:79" ht="15.75" thickBot="1" x14ac:dyDescent="0.3">
      <c r="A9" s="28" t="s">
        <v>26</v>
      </c>
      <c r="B9" s="57" t="s">
        <v>29</v>
      </c>
      <c r="C9" s="51"/>
      <c r="D9" s="51"/>
      <c r="E9" s="51"/>
      <c r="F9" s="10">
        <f>IF(BB8&gt;BB9,BC8+1,IF(BA8&gt;BA9,BC8+1,IF(AY8&gt;AY9,BC8+1,BC8)))</f>
        <v>2</v>
      </c>
      <c r="G9" s="52">
        <f>SUM(H9:J9)</f>
        <v>5</v>
      </c>
      <c r="H9" s="52">
        <f>COUNTIF(Berechnungen!A:A,"B1")+COUNTIF(Berechnungen!F:F,"B1")</f>
        <v>2</v>
      </c>
      <c r="I9" s="52">
        <f>COUNTIF(Berechnungen!B:B,"B1")+COUNTIF(Berechnungen!C:C,"B1")+COUNTIF(Berechnungen!G:G,"B1")+COUNTIF(Berechnungen!H:H,"B1")</f>
        <v>1</v>
      </c>
      <c r="J9" s="52">
        <f>COUNTIF(Berechnungen!D:D,"B1")+COUNTIF(Berechnungen!I:I,"B1")</f>
        <v>2</v>
      </c>
      <c r="K9" s="52">
        <f>(SUMIF('1. Spieltag'!B:B,"B1",'1. Spieltag'!C:C))+(SUMIF('1. Spieltag'!F:F,"B1",'1. Spieltag'!E:E))+(SUMIF('1. Spieltag'!G:G,"B1",'1. Spieltag'!H:H))+(SUMIF('1. Spieltag'!K:K,"B1",'1. Spieltag'!J:J))</f>
        <v>16</v>
      </c>
      <c r="L9" s="52">
        <f>(SUMIF('1. Spieltag'!B:B,"B1",'1. Spieltag'!E:E))+(SUMIF('1. Spieltag'!F:F,"B1",'1. Spieltag'!C:C))+(SUMIF('1. Spieltag'!G:G,"B1",'1. Spieltag'!J:J))+(SUMIF('1. Spieltag'!K:K,"B1",'1. Spieltag'!H:H))</f>
        <v>19</v>
      </c>
      <c r="M9" s="52">
        <f>K9-L9</f>
        <v>-3</v>
      </c>
      <c r="N9" s="52">
        <f>I9+(2*H9)</f>
        <v>5</v>
      </c>
      <c r="O9" s="53">
        <f>SUM(P9:R9)</f>
        <v>5</v>
      </c>
      <c r="P9" s="53">
        <f>COUNTIF(Berechnungen!L:L,"B1")+COUNTIF(Berechnungen!Q:Q,"B1")</f>
        <v>1</v>
      </c>
      <c r="Q9" s="53">
        <f>COUNTIF(Berechnungen!M:M,"B1")+COUNTIF(Berechnungen!N:N,"B1")+COUNTIF(Berechnungen!R:R,"B1")+COUNTIF(Berechnungen!S:S,"B1")</f>
        <v>1</v>
      </c>
      <c r="R9" s="53">
        <f>COUNTIF(Berechnungen!O:O,"B1")+COUNTIF(Berechnungen!T:T,"B1")</f>
        <v>3</v>
      </c>
      <c r="S9" s="53">
        <f>(SUMIF('2. Spieltag'!B:B,"B1",'2. Spieltag'!C:C))+(SUMIF('2. Spieltag'!F:F,"B1",'2. Spieltag'!E:E))+(SUMIF('2. Spieltag'!G:G,"B1",'2. Spieltag'!H:H))+(SUMIF('2. Spieltag'!K:K,"B1",'2. Spieltag'!J:J))</f>
        <v>11</v>
      </c>
      <c r="T9" s="53">
        <f>(SUMIF('2. Spieltag'!B:B,"B1",'2. Spieltag'!E:E))+(SUMIF('2. Spieltag'!F:F,"B1",'2. Spieltag'!C:C))+(SUMIF('2. Spieltag'!G:G,"B1",'2. Spieltag'!J:J))+(SUMIF('2. Spieltag'!K:K,"B1",'2. Spieltag'!H:H))</f>
        <v>14</v>
      </c>
      <c r="U9" s="53">
        <f>S9-T9</f>
        <v>-3</v>
      </c>
      <c r="V9" s="53">
        <f>Q9+(2*P9)</f>
        <v>3</v>
      </c>
      <c r="W9" s="52">
        <f>SUM(X9:Z9)</f>
        <v>5</v>
      </c>
      <c r="X9" s="52">
        <f>COUNTIF(Berechnungen!W:W,"B1")+COUNTIF(Berechnungen!AB:AB,"B1")</f>
        <v>3</v>
      </c>
      <c r="Y9" s="52">
        <f>COUNTIF(Berechnungen!X:X,"B1")+COUNTIF(Berechnungen!Y:Y,"B1")+COUNTIF(Berechnungen!AC:AC,"B1")+COUNTIF(Berechnungen!AD:AD,"B1")</f>
        <v>1</v>
      </c>
      <c r="Z9" s="52">
        <f>COUNTIF(Berechnungen!Z:Z,"B1")+COUNTIF(Berechnungen!AE:AE,"B1")</f>
        <v>1</v>
      </c>
      <c r="AA9" s="52">
        <f>(SUMIF('3. Spieltag'!B:B,"B1",'3. Spieltag'!C:C))+(SUMIF('3. Spieltag'!F:F,"B1",'3. Spieltag'!E:E))+(SUMIF('3. Spieltag'!G:G,"B1",'3. Spieltag'!H:H))+(SUMIF('3. Spieltag'!K:K,"B1",'3. Spieltag'!J:J))</f>
        <v>16</v>
      </c>
      <c r="AB9" s="52">
        <f>(SUMIF('3. Spieltag'!B:B,"B1",'3. Spieltag'!E:E))+(SUMIF('3. Spieltag'!F:F,"B1",'3. Spieltag'!C:C))+(SUMIF('3. Spieltag'!G:G,"B1",'3. Spieltag'!J:J))+(SUMIF('3. Spieltag'!K:K,"B1",'3. Spieltag'!H:H))</f>
        <v>7</v>
      </c>
      <c r="AC9" s="52">
        <f>AA9-AB9</f>
        <v>9</v>
      </c>
      <c r="AD9" s="52">
        <f>Y9+(2*X9)</f>
        <v>7</v>
      </c>
      <c r="AE9" s="53">
        <f>SUM(AF9:AH9)</f>
        <v>5</v>
      </c>
      <c r="AF9" s="53">
        <f>COUNTIF(Berechnungen!AH:AH,"B1")+COUNTIF(Berechnungen!AM:AM,"B1")</f>
        <v>3</v>
      </c>
      <c r="AG9" s="53">
        <f>COUNTIF(Berechnungen!AI:AI,"B1")+COUNTIF(Berechnungen!AJ:AJ,"B1")+COUNTIF(Berechnungen!AN:AN,"B1")+COUNTIF(Berechnungen!AO:AO,"B1")</f>
        <v>0</v>
      </c>
      <c r="AH9" s="53">
        <f>COUNTIF(Berechnungen!AK:AK,"B1")+COUNTIF(Berechnungen!AP:AP,"B1")</f>
        <v>2</v>
      </c>
      <c r="AI9" s="53">
        <f>(SUMIF('4. Spieltag'!B:B,"B1",'4. Spieltag'!C:C))+(SUMIF('4. Spieltag'!F:F,"B1",'4. Spieltag'!E:E))+(SUMIF('4. Spieltag'!G:G,"B1",'4. Spieltag'!H:H))+(SUMIF('4. Spieltag'!K:K,"B1",'4. Spieltag'!J:J))</f>
        <v>12</v>
      </c>
      <c r="AJ9" s="53">
        <f>(SUMIF('4. Spieltag'!B:B,"B1",'4. Spieltag'!E:E))+(SUMIF('4. Spieltag'!F:F,"B1",'4. Spieltag'!C:C))+(SUMIF('4. Spieltag'!G:G,"B1",'4. Spieltag'!J:J))+(SUMIF('4. Spieltag'!K:K,"B1",'4. Spieltag'!H:H))</f>
        <v>12</v>
      </c>
      <c r="AK9" s="53">
        <f>AI9-AJ9</f>
        <v>0</v>
      </c>
      <c r="AL9" s="53">
        <f>AG9+(2*AF9)</f>
        <v>6</v>
      </c>
      <c r="AM9" s="52">
        <f>SUM(AN9:AP9)</f>
        <v>5</v>
      </c>
      <c r="AN9" s="52">
        <f>COUNTIF(Berechnungen!AS:AS,"B1")+COUNTIF(Berechnungen!AX:AX,"B1")</f>
        <v>4</v>
      </c>
      <c r="AO9" s="52">
        <f>COUNTIF(Berechnungen!AT:AT,"B1")+COUNTIF(Berechnungen!AU:AU,"B1")+COUNTIF(Berechnungen!AY:AY,"B1")+COUNTIF(Berechnungen!AZ:AZ,"B1")</f>
        <v>1</v>
      </c>
      <c r="AP9" s="52">
        <f>COUNTIF(Berechnungen!AV:AV,"B1")+COUNTIF(Berechnungen!BA:BA,"B1")</f>
        <v>0</v>
      </c>
      <c r="AQ9" s="52">
        <f>(SUMIF('5. Spieltag'!B:B,"B1",'5. Spieltag'!C:C))+(SUMIF('5. Spieltag'!F:F,"B1",'5. Spieltag'!E:E))+(SUMIF('5. Spieltag'!G:G,"B1",'5. Spieltag'!H:H))+(SUMIF('5. Spieltag'!K:K,"B1",'5. Spieltag'!J:J))</f>
        <v>24</v>
      </c>
      <c r="AR9" s="52">
        <f>(SUMIF('5. Spieltag'!B:B,"B1",'5. Spieltag'!E:E))+(SUMIF('5. Spieltag'!F:F,"B1",'5. Spieltag'!C:C))+(SUMIF('5. Spieltag'!G:G,"B1",'5. Spieltag'!J:J))+(SUMIF('5. Spieltag'!K:K,"B1",'5. Spieltag'!H:H))</f>
        <v>8</v>
      </c>
      <c r="AS9" s="52">
        <f>AQ9-AR9</f>
        <v>16</v>
      </c>
      <c r="AT9" s="52">
        <f>AO9+(2*AN9)</f>
        <v>9</v>
      </c>
      <c r="AU9" s="62">
        <f>G9+O9+W9+AE9+AM9</f>
        <v>25</v>
      </c>
      <c r="AV9" s="62">
        <f>H9+P9+X9+AF9+AN9</f>
        <v>13</v>
      </c>
      <c r="AW9" s="62">
        <f>I9+Q9+Y9+AG9+AO9</f>
        <v>4</v>
      </c>
      <c r="AX9" s="62">
        <f>J9+R9+Z9+AH9+AP9</f>
        <v>8</v>
      </c>
      <c r="AY9" s="62">
        <f>K9+S9+AA9+AI9+AQ9</f>
        <v>79</v>
      </c>
      <c r="AZ9" s="62">
        <f>L9+T9+AB9+AJ9+AR9</f>
        <v>60</v>
      </c>
      <c r="BA9" s="62">
        <f>M9+U9+AC9+AK9+AS9</f>
        <v>19</v>
      </c>
      <c r="BB9" s="62">
        <f>N9+V9+AD9+AL9+AT9</f>
        <v>30</v>
      </c>
      <c r="BC9" s="10">
        <f>IF(BB8&gt;BB9,BC8+1,IF(BA8&gt;BA9,BC8+1,IF(AY8&gt;AY9,BC8+1,BC8)))</f>
        <v>2</v>
      </c>
      <c r="BD9" s="28" t="s">
        <v>26</v>
      </c>
      <c r="BE9" s="57" t="s">
        <v>29</v>
      </c>
      <c r="BF9" s="51"/>
      <c r="BG9" s="51"/>
      <c r="BH9" s="51">
        <v>-1</v>
      </c>
      <c r="BI9">
        <v>1</v>
      </c>
      <c r="BJ9">
        <v>1</v>
      </c>
      <c r="BK9" s="51">
        <v>1</v>
      </c>
      <c r="BL9">
        <f>SUM(BH9:BK9)</f>
        <v>2</v>
      </c>
      <c r="BQ9">
        <f>AY9/AU9</f>
        <v>3.16</v>
      </c>
      <c r="BR9">
        <f>AZ9/AU9</f>
        <v>2.4</v>
      </c>
      <c r="BS9">
        <f>BQ9-BR9</f>
        <v>0.76000000000000023</v>
      </c>
      <c r="BU9">
        <f>(BB9/(AU9*2))*100</f>
        <v>60</v>
      </c>
      <c r="BX9" s="60"/>
      <c r="BY9" s="65"/>
      <c r="BZ9" s="64"/>
      <c r="CA9" s="65"/>
    </row>
    <row r="10" spans="1:79" ht="15.75" thickBot="1" x14ac:dyDescent="0.3">
      <c r="A10" s="33" t="s">
        <v>34</v>
      </c>
      <c r="B10" s="57" t="s">
        <v>31</v>
      </c>
      <c r="C10" s="51"/>
      <c r="D10" s="51"/>
      <c r="E10" s="51"/>
      <c r="F10" s="10">
        <f>IF(BB9&gt;BB10,BC9+1,IF(BA9&gt;BA10,BC9+1,IF(AY9&gt;AY10,BC9+1,BC9)))</f>
        <v>3</v>
      </c>
      <c r="G10" s="52">
        <f>SUM(H10:J10)</f>
        <v>5</v>
      </c>
      <c r="H10" s="52">
        <f>COUNTIF(Berechnungen!A:A,"B4")+COUNTIF(Berechnungen!F:F,"B4")</f>
        <v>2</v>
      </c>
      <c r="I10" s="52">
        <f>COUNTIF(Berechnungen!B:B,"B4")+COUNTIF(Berechnungen!C:C,"B4")+COUNTIF(Berechnungen!G:G,"B4")+COUNTIF(Berechnungen!H:H,"B4")</f>
        <v>1</v>
      </c>
      <c r="J10" s="52">
        <f>COUNTIF(Berechnungen!D:D,"B4")+COUNTIF(Berechnungen!I:I,"B4")</f>
        <v>2</v>
      </c>
      <c r="K10" s="52">
        <f>(SUMIF('1. Spieltag'!B:B,"B4",'1. Spieltag'!C:C))+(SUMIF('1. Spieltag'!F:F,"B4",'1. Spieltag'!E:E))+(SUMIF('1. Spieltag'!G:G,"B4",'1. Spieltag'!H:H))+(SUMIF('1. Spieltag'!K:K,"B4",'1. Spieltag'!J:J))</f>
        <v>16</v>
      </c>
      <c r="L10" s="52">
        <f>(SUMIF('1. Spieltag'!B:B,"B4",'1. Spieltag'!E:E))+(SUMIF('1. Spieltag'!F:F,"B4",'1. Spieltag'!C:C))+(SUMIF('1. Spieltag'!G:G,"B4",'1. Spieltag'!J:J))+(SUMIF('1. Spieltag'!K:K,"B4",'1. Spieltag'!H:H))</f>
        <v>16</v>
      </c>
      <c r="M10" s="52">
        <f>K10-L10</f>
        <v>0</v>
      </c>
      <c r="N10" s="52">
        <f>I10+(2*H10)</f>
        <v>5</v>
      </c>
      <c r="O10" s="53">
        <f>SUM(P10:R10)</f>
        <v>5</v>
      </c>
      <c r="P10" s="53">
        <f>COUNTIF(Berechnungen!L:L,"B4")+COUNTIF(Berechnungen!Q:Q,"B4")</f>
        <v>2</v>
      </c>
      <c r="Q10" s="53">
        <f>COUNTIF(Berechnungen!M:M,"B4")+COUNTIF(Berechnungen!N:N,"B4")+COUNTIF(Berechnungen!R:R,"B4")+COUNTIF(Berechnungen!S:S,"B4")</f>
        <v>3</v>
      </c>
      <c r="R10" s="53">
        <f>COUNTIF(Berechnungen!O:O,"B4")+COUNTIF(Berechnungen!T:T,"B4")</f>
        <v>0</v>
      </c>
      <c r="S10" s="53">
        <f>(SUMIF('2. Spieltag'!B:B,"B4",'2. Spieltag'!C:C))+(SUMIF('2. Spieltag'!F:F,"B4",'2. Spieltag'!E:E))+(SUMIF('2. Spieltag'!G:G,"B4",'2. Spieltag'!H:H))+(SUMIF('2. Spieltag'!K:K,"B4",'2. Spieltag'!J:J))</f>
        <v>11</v>
      </c>
      <c r="T10" s="53">
        <f>(SUMIF('2. Spieltag'!B:B,"B4",'2. Spieltag'!E:E))+(SUMIF('2. Spieltag'!F:F,"B4",'2. Spieltag'!C:C))+(SUMIF('2. Spieltag'!G:G,"B4",'2. Spieltag'!J:J))+(SUMIF('2. Spieltag'!K:K,"B4",'2. Spieltag'!H:H))</f>
        <v>8</v>
      </c>
      <c r="U10" s="53">
        <f>S10-T10</f>
        <v>3</v>
      </c>
      <c r="V10" s="53">
        <f>Q10+(2*P10)</f>
        <v>7</v>
      </c>
      <c r="W10" s="52">
        <f>SUM(X10:Z10)</f>
        <v>5</v>
      </c>
      <c r="X10" s="52">
        <f>COUNTIF(Berechnungen!W:W,"B4")+COUNTIF(Berechnungen!AB:AB,"B4")</f>
        <v>2</v>
      </c>
      <c r="Y10" s="52">
        <f>COUNTIF(Berechnungen!X:X,"B4")+COUNTIF(Berechnungen!Y:Y,"B4")+COUNTIF(Berechnungen!AC:AC,"B4")+COUNTIF(Berechnungen!AD:AD,"B4")</f>
        <v>2</v>
      </c>
      <c r="Z10" s="52">
        <f>COUNTIF(Berechnungen!Z:Z,"B4")+COUNTIF(Berechnungen!AE:AE,"B4")</f>
        <v>1</v>
      </c>
      <c r="AA10" s="52">
        <f>(SUMIF('3. Spieltag'!B:B,"B4",'3. Spieltag'!C:C))+(SUMIF('3. Spieltag'!F:F,"B4",'3. Spieltag'!E:E))+(SUMIF('3. Spieltag'!G:G,"B4",'3. Spieltag'!H:H))+(SUMIF('3. Spieltag'!K:K,"B4",'3. Spieltag'!J:J))</f>
        <v>10</v>
      </c>
      <c r="AB10" s="52">
        <f>(SUMIF('3. Spieltag'!B:B,"B4",'3. Spieltag'!E:E))+(SUMIF('3. Spieltag'!F:F,"B4",'3. Spieltag'!C:C))+(SUMIF('3. Spieltag'!G:G,"B4",'3. Spieltag'!J:J))+(SUMIF('3. Spieltag'!K:K,"B4",'3. Spieltag'!H:H))</f>
        <v>12</v>
      </c>
      <c r="AC10" s="52">
        <f>AA10-AB10</f>
        <v>-2</v>
      </c>
      <c r="AD10" s="52">
        <f>Y10+(2*X10)</f>
        <v>6</v>
      </c>
      <c r="AE10" s="53">
        <f>SUM(AF10:AH10)</f>
        <v>5</v>
      </c>
      <c r="AF10" s="53">
        <f>COUNTIF(Berechnungen!AH:AH,"B4")+COUNTIF(Berechnungen!AM:AM,"B4")</f>
        <v>5</v>
      </c>
      <c r="AG10" s="53">
        <f>COUNTIF(Berechnungen!AI:AI,"B4")+COUNTIF(Berechnungen!AJ:AJ,"B4")+COUNTIF(Berechnungen!AN:AN,"B4")+COUNTIF(Berechnungen!AO:AO,"B4")</f>
        <v>0</v>
      </c>
      <c r="AH10" s="53">
        <f>COUNTIF(Berechnungen!AK:AK,"B4")+COUNTIF(Berechnungen!AP:AP,"B4")</f>
        <v>0</v>
      </c>
      <c r="AI10" s="53">
        <f>(SUMIF('4. Spieltag'!B:B,"B4",'4. Spieltag'!C:C))+(SUMIF('4. Spieltag'!F:F,"B4",'4. Spieltag'!E:E))+(SUMIF('4. Spieltag'!G:G,"B4",'4. Spieltag'!H:H))+(SUMIF('4. Spieltag'!K:K,"B4",'4. Spieltag'!J:J))</f>
        <v>20</v>
      </c>
      <c r="AJ10" s="53">
        <f>(SUMIF('4. Spieltag'!B:B,"B4",'4. Spieltag'!E:E))+(SUMIF('4. Spieltag'!F:F,"B4",'4. Spieltag'!C:C))+(SUMIF('4. Spieltag'!G:G,"B4",'4. Spieltag'!J:J))+(SUMIF('4. Spieltag'!K:K,"B4",'4. Spieltag'!H:H))</f>
        <v>8</v>
      </c>
      <c r="AK10" s="53">
        <f>AI10-AJ10</f>
        <v>12</v>
      </c>
      <c r="AL10" s="53">
        <f>AG10+(2*AF10)</f>
        <v>10</v>
      </c>
      <c r="AM10" s="52">
        <f>SUM(AN10:AP10)</f>
        <v>5</v>
      </c>
      <c r="AN10" s="52">
        <f>COUNTIF(Berechnungen!AS:AS,"B4")+COUNTIF(Berechnungen!AX:AX,"B4")</f>
        <v>1</v>
      </c>
      <c r="AO10" s="52">
        <f>COUNTIF(Berechnungen!AT:AT,"B4")+COUNTIF(Berechnungen!AU:AU,"B4")+COUNTIF(Berechnungen!AY:AY,"B4")+COUNTIF(Berechnungen!AZ:AZ,"B4")</f>
        <v>0</v>
      </c>
      <c r="AP10" s="52">
        <f>COUNTIF(Berechnungen!AV:AV,"B4")+COUNTIF(Berechnungen!BA:BA,"B4")</f>
        <v>4</v>
      </c>
      <c r="AQ10" s="52">
        <f>(SUMIF('5. Spieltag'!B:B,"B4",'5. Spieltag'!C:C))+(SUMIF('5. Spieltag'!F:F,"B4",'5. Spieltag'!E:E))+(SUMIF('5. Spieltag'!G:G,"B4",'5. Spieltag'!H:H))+(SUMIF('5. Spieltag'!K:K,"B4",'5. Spieltag'!J:J))</f>
        <v>7</v>
      </c>
      <c r="AR10" s="52">
        <f>(SUMIF('5. Spieltag'!B:B,"B4",'5. Spieltag'!E:E))+(SUMIF('5. Spieltag'!F:F,"B4",'5. Spieltag'!C:C))+(SUMIF('5. Spieltag'!G:G,"B4",'5. Spieltag'!J:J))+(SUMIF('5. Spieltag'!K:K,"B4",'5. Spieltag'!H:H))</f>
        <v>14</v>
      </c>
      <c r="AS10" s="52">
        <f>AQ10-AR10</f>
        <v>-7</v>
      </c>
      <c r="AT10" s="52">
        <f>AO10+(2*AN10)</f>
        <v>2</v>
      </c>
      <c r="AU10" s="62">
        <f>G10+O10+W10+AE10+AM10</f>
        <v>25</v>
      </c>
      <c r="AV10" s="62">
        <f>H10+P10+X10+AF10+AN10</f>
        <v>12</v>
      </c>
      <c r="AW10" s="62">
        <f>I10+Q10+Y10+AG10+AO10</f>
        <v>6</v>
      </c>
      <c r="AX10" s="62">
        <f>J10+R10+Z10+AH10+AP10</f>
        <v>7</v>
      </c>
      <c r="AY10" s="62">
        <f>K10+S10+AA10+AI10+AQ10</f>
        <v>64</v>
      </c>
      <c r="AZ10" s="62">
        <f>L10+T10+AB10+AJ10+AR10</f>
        <v>58</v>
      </c>
      <c r="BA10" s="62">
        <f>M10+U10+AC10+AK10+AS10</f>
        <v>6</v>
      </c>
      <c r="BB10" s="62">
        <f>N10+V10+AD10+AL10+AT10</f>
        <v>30</v>
      </c>
      <c r="BC10" s="10">
        <f>IF(BB9&gt;BB10,BC9+1,IF(BA9&gt;BA10,BC9+1,IF(AY9&gt;AY10,BC9+1,BC9)))</f>
        <v>3</v>
      </c>
      <c r="BD10" s="33" t="s">
        <v>34</v>
      </c>
      <c r="BE10" s="57" t="s">
        <v>31</v>
      </c>
      <c r="BF10" s="51"/>
      <c r="BG10" s="51"/>
      <c r="BH10" s="51">
        <v>1</v>
      </c>
      <c r="BI10">
        <v>0</v>
      </c>
      <c r="BJ10">
        <v>1</v>
      </c>
      <c r="BK10" s="51">
        <v>-2</v>
      </c>
      <c r="BL10">
        <f>SUM(BH10:BK10)</f>
        <v>0</v>
      </c>
      <c r="BQ10">
        <f>AY10/AU10</f>
        <v>2.56</v>
      </c>
      <c r="BR10">
        <f>AZ10/AU10</f>
        <v>2.3199999999999998</v>
      </c>
      <c r="BS10">
        <f>BQ10-BR10</f>
        <v>0.24000000000000021</v>
      </c>
      <c r="BU10">
        <f>(BB10/(AU10*2))*100</f>
        <v>60</v>
      </c>
      <c r="BX10" s="60"/>
      <c r="BY10" s="65"/>
      <c r="BZ10" s="64"/>
      <c r="CA10" s="65"/>
    </row>
    <row r="11" spans="1:79" ht="15.75" thickBot="1" x14ac:dyDescent="0.3">
      <c r="A11" s="30" t="s">
        <v>28</v>
      </c>
      <c r="B11" s="57" t="s">
        <v>10</v>
      </c>
      <c r="C11" s="51"/>
      <c r="D11" s="51"/>
      <c r="E11" s="51"/>
      <c r="F11" s="10">
        <f>IF(BB10&gt;BB11,BC10+1,IF(BA10&gt;BA11,BC10+1,IF(AY10&gt;AY11,BC10+1,BC10)))</f>
        <v>4</v>
      </c>
      <c r="G11" s="52">
        <f>SUM(H11:J11)</f>
        <v>5</v>
      </c>
      <c r="H11" s="52">
        <f>COUNTIF(Berechnungen!A:A,"B3")+COUNTIF(Berechnungen!F:F,"B3")</f>
        <v>3</v>
      </c>
      <c r="I11" s="52">
        <f>COUNTIF(Berechnungen!B:B,"B3")+COUNTIF(Berechnungen!C:C,"B3")+COUNTIF(Berechnungen!G:G,"B3")+COUNTIF(Berechnungen!H:H,"B3")</f>
        <v>0</v>
      </c>
      <c r="J11" s="52">
        <f>COUNTIF(Berechnungen!D:D,"B3")+COUNTIF(Berechnungen!I:I,"B3")</f>
        <v>2</v>
      </c>
      <c r="K11" s="52">
        <f>(SUMIF('1. Spieltag'!B:B,"B3",'1. Spieltag'!C:C))+(SUMIF('1. Spieltag'!F:F,"B3",'1. Spieltag'!E:E))+(SUMIF('1. Spieltag'!G:G,"B3",'1. Spieltag'!H:H))+(SUMIF('1. Spieltag'!K:K,"B3",'1. Spieltag'!J:J))</f>
        <v>19</v>
      </c>
      <c r="L11" s="52">
        <f>(SUMIF('1. Spieltag'!B:B,"B3",'1. Spieltag'!E:E))+(SUMIF('1. Spieltag'!F:F,"B3",'1. Spieltag'!C:C))+(SUMIF('1. Spieltag'!G:G,"B3",'1. Spieltag'!J:J))+(SUMIF('1. Spieltag'!K:K,"B3",'1. Spieltag'!H:H))</f>
        <v>17</v>
      </c>
      <c r="M11" s="52">
        <f>K11-L11</f>
        <v>2</v>
      </c>
      <c r="N11" s="52">
        <f>I11+(2*H11)</f>
        <v>6</v>
      </c>
      <c r="O11" s="53">
        <f>SUM(P11:R11)</f>
        <v>5</v>
      </c>
      <c r="P11" s="53">
        <f>COUNTIF(Berechnungen!L:L,"B3")+COUNTIF(Berechnungen!Q:Q,"B3")</f>
        <v>2</v>
      </c>
      <c r="Q11" s="53">
        <f>COUNTIF(Berechnungen!M:M,"B3")+COUNTIF(Berechnungen!N:N,"B3")+COUNTIF(Berechnungen!R:R,"B3")+COUNTIF(Berechnungen!S:S,"B3")</f>
        <v>1</v>
      </c>
      <c r="R11" s="53">
        <f>COUNTIF(Berechnungen!O:O,"B3")+COUNTIF(Berechnungen!T:T,"B3")</f>
        <v>2</v>
      </c>
      <c r="S11" s="53">
        <f>(SUMIF('2. Spieltag'!B:B,"B3",'2. Spieltag'!C:C))+(SUMIF('2. Spieltag'!F:F,"B3",'2. Spieltag'!E:E))+(SUMIF('2. Spieltag'!G:G,"B3",'2. Spieltag'!H:H))+(SUMIF('2. Spieltag'!K:K,"B3",'2. Spieltag'!J:J))</f>
        <v>17</v>
      </c>
      <c r="T11" s="53">
        <f>(SUMIF('2. Spieltag'!B:B,"B3",'2. Spieltag'!E:E))+(SUMIF('2. Spieltag'!F:F,"B3",'2. Spieltag'!C:C))+(SUMIF('2. Spieltag'!G:G,"B3",'2. Spieltag'!J:J))+(SUMIF('2. Spieltag'!K:K,"B3",'2. Spieltag'!H:H))</f>
        <v>20</v>
      </c>
      <c r="U11" s="53">
        <f>S11-T11</f>
        <v>-3</v>
      </c>
      <c r="V11" s="53">
        <f>Q11+(2*P11)</f>
        <v>5</v>
      </c>
      <c r="W11" s="52">
        <f>SUM(X11:Z11)</f>
        <v>5</v>
      </c>
      <c r="X11" s="52">
        <f>COUNTIF(Berechnungen!W:W,"B3")+COUNTIF(Berechnungen!AB:AB,"B3")</f>
        <v>2</v>
      </c>
      <c r="Y11" s="52">
        <f>COUNTIF(Berechnungen!X:X,"B3")+COUNTIF(Berechnungen!Y:Y,"B3")+COUNTIF(Berechnungen!AC:AC,"B3")+COUNTIF(Berechnungen!AD:AD,"B3")</f>
        <v>2</v>
      </c>
      <c r="Z11" s="52">
        <f>COUNTIF(Berechnungen!Z:Z,"B3")+COUNTIF(Berechnungen!AE:AE,"B3")</f>
        <v>1</v>
      </c>
      <c r="AA11" s="52">
        <f>(SUMIF('3. Spieltag'!B:B,"B3",'3. Spieltag'!C:C))+(SUMIF('3. Spieltag'!F:F,"B3",'3. Spieltag'!E:E))+(SUMIF('3. Spieltag'!G:G,"B3",'3. Spieltag'!H:H))+(SUMIF('3. Spieltag'!K:K,"B3",'3. Spieltag'!J:J))</f>
        <v>13</v>
      </c>
      <c r="AB11" s="52">
        <f>(SUMIF('3. Spieltag'!B:B,"B3",'3. Spieltag'!E:E))+(SUMIF('3. Spieltag'!F:F,"B3",'3. Spieltag'!C:C))+(SUMIF('3. Spieltag'!G:G,"B3",'3. Spieltag'!J:J))+(SUMIF('3. Spieltag'!K:K,"B3",'3. Spieltag'!H:H))</f>
        <v>11</v>
      </c>
      <c r="AC11" s="52">
        <f>AA11-AB11</f>
        <v>2</v>
      </c>
      <c r="AD11" s="52">
        <f>Y11+(2*X11)</f>
        <v>6</v>
      </c>
      <c r="AE11" s="53">
        <f>SUM(AF11:AH11)</f>
        <v>5</v>
      </c>
      <c r="AF11" s="53">
        <f>COUNTIF(Berechnungen!AH:AH,"B3")+COUNTIF(Berechnungen!AM:AM,"B3")</f>
        <v>2</v>
      </c>
      <c r="AG11" s="53">
        <f>COUNTIF(Berechnungen!AI:AI,"B3")+COUNTIF(Berechnungen!AJ:AJ,"B3")+COUNTIF(Berechnungen!AN:AN,"B3")+COUNTIF(Berechnungen!AO:AO,"B3")</f>
        <v>0</v>
      </c>
      <c r="AH11" s="53">
        <f>COUNTIF(Berechnungen!AK:AK,"B3")+COUNTIF(Berechnungen!AP:AP,"B3")</f>
        <v>3</v>
      </c>
      <c r="AI11" s="53">
        <f>(SUMIF('4. Spieltag'!B:B,"B3",'4. Spieltag'!C:C))+(SUMIF('4. Spieltag'!F:F,"B3",'4. Spieltag'!E:E))+(SUMIF('4. Spieltag'!G:G,"B3",'4. Spieltag'!H:H))+(SUMIF('4. Spieltag'!K:K,"B3",'4. Spieltag'!J:J))</f>
        <v>11</v>
      </c>
      <c r="AJ11" s="53">
        <f>(SUMIF('4. Spieltag'!B:B,"B3",'4. Spieltag'!E:E))+(SUMIF('4. Spieltag'!F:F,"B3",'4. Spieltag'!C:C))+(SUMIF('4. Spieltag'!G:G,"B3",'4. Spieltag'!J:J))+(SUMIF('4. Spieltag'!K:K,"B3",'4. Spieltag'!H:H))</f>
        <v>15</v>
      </c>
      <c r="AK11" s="53">
        <f>AI11-AJ11</f>
        <v>-4</v>
      </c>
      <c r="AL11" s="53">
        <f>AG11+(2*AF11)</f>
        <v>4</v>
      </c>
      <c r="AM11" s="52">
        <f>SUM(AN11:AP11)</f>
        <v>5</v>
      </c>
      <c r="AN11" s="52">
        <f>COUNTIF(Berechnungen!AS:AS,"B3")+COUNTIF(Berechnungen!AX:AX,"B3")</f>
        <v>3</v>
      </c>
      <c r="AO11" s="52">
        <f>COUNTIF(Berechnungen!AT:AT,"B3")+COUNTIF(Berechnungen!AU:AU,"B3")+COUNTIF(Berechnungen!AY:AY,"B3")+COUNTIF(Berechnungen!AZ:AZ,"B3")</f>
        <v>1</v>
      </c>
      <c r="AP11" s="52">
        <f>COUNTIF(Berechnungen!AV:AV,"B3")+COUNTIF(Berechnungen!BA:BA,"B3")</f>
        <v>1</v>
      </c>
      <c r="AQ11" s="52">
        <f>(SUMIF('5. Spieltag'!B:B,"B3",'5. Spieltag'!C:C))+(SUMIF('5. Spieltag'!F:F,"B3",'5. Spieltag'!E:E))+(SUMIF('5. Spieltag'!G:G,"B3",'5. Spieltag'!H:H))+(SUMIF('5. Spieltag'!K:K,"B3",'5. Spieltag'!J:J))</f>
        <v>13</v>
      </c>
      <c r="AR11" s="52">
        <f>(SUMIF('5. Spieltag'!B:B,"B3",'5. Spieltag'!E:E))+(SUMIF('5. Spieltag'!F:F,"B3",'5. Spieltag'!C:C))+(SUMIF('5. Spieltag'!G:G,"B3",'5. Spieltag'!J:J))+(SUMIF('5. Spieltag'!K:K,"B3",'5. Spieltag'!H:H))</f>
        <v>12</v>
      </c>
      <c r="AS11" s="52">
        <f>AQ11-AR11</f>
        <v>1</v>
      </c>
      <c r="AT11" s="52">
        <f>AO11+(2*AN11)</f>
        <v>7</v>
      </c>
      <c r="AU11" s="62">
        <f>G11+O11+W11+AE11+AM11</f>
        <v>25</v>
      </c>
      <c r="AV11" s="62">
        <f>H11+P11+X11+AF11+AN11</f>
        <v>12</v>
      </c>
      <c r="AW11" s="62">
        <f>I11+Q11+Y11+AG11+AO11</f>
        <v>4</v>
      </c>
      <c r="AX11" s="62">
        <f>J11+R11+Z11+AH11+AP11</f>
        <v>9</v>
      </c>
      <c r="AY11" s="62">
        <f>K11+S11+AA11+AI11+AQ11</f>
        <v>73</v>
      </c>
      <c r="AZ11" s="62">
        <f>L11+T11+AB11+AJ11+AR11</f>
        <v>75</v>
      </c>
      <c r="BA11" s="62">
        <f>M11+U11+AC11+AK11+AS11</f>
        <v>-2</v>
      </c>
      <c r="BB11" s="62">
        <f>N11+V11+AD11+AL11+AT11</f>
        <v>28</v>
      </c>
      <c r="BC11" s="10">
        <f>IF(BB10&gt;BB11,BC10+1,IF(BA10&gt;BA11,BC10+1,IF(AY10&gt;AY11,BC10+1,BC10)))</f>
        <v>4</v>
      </c>
      <c r="BD11" s="30" t="s">
        <v>28</v>
      </c>
      <c r="BE11" s="57" t="s">
        <v>10</v>
      </c>
      <c r="BF11" s="51"/>
      <c r="BG11" s="51"/>
      <c r="BH11" s="51">
        <v>-2</v>
      </c>
      <c r="BI11">
        <v>1</v>
      </c>
      <c r="BJ11">
        <v>-1</v>
      </c>
      <c r="BK11" s="51">
        <v>0</v>
      </c>
      <c r="BL11">
        <f>SUM(BH11:BK11)</f>
        <v>-2</v>
      </c>
      <c r="BQ11">
        <f>AY11/AU11</f>
        <v>2.92</v>
      </c>
      <c r="BR11">
        <f>AZ11/AU11</f>
        <v>3</v>
      </c>
      <c r="BS11">
        <f>BQ11-BR11</f>
        <v>-8.0000000000000071E-2</v>
      </c>
      <c r="BU11">
        <f>(BB11/(AU11*2))*100</f>
        <v>56.000000000000007</v>
      </c>
      <c r="BX11" s="60"/>
      <c r="BY11" s="65"/>
      <c r="BZ11" s="64"/>
      <c r="CA11" s="65"/>
    </row>
    <row r="12" spans="1:79" ht="15.75" thickBot="1" x14ac:dyDescent="0.3">
      <c r="A12" s="34" t="s">
        <v>36</v>
      </c>
      <c r="B12" s="57" t="s">
        <v>13</v>
      </c>
      <c r="C12" s="51"/>
      <c r="D12" s="51"/>
      <c r="E12" s="51"/>
      <c r="F12" s="10">
        <f>IF(BB11&gt;BB12,BC11+1,IF(BA11&gt;BA12,BC11+1,IF(AY11&gt;AY12,BC11+1,BC11)))</f>
        <v>5</v>
      </c>
      <c r="G12" s="52">
        <f>SUM(H12:J12)</f>
        <v>5</v>
      </c>
      <c r="H12" s="52">
        <f>COUNTIF(Berechnungen!A:A,"B6")+COUNTIF(Berechnungen!F:F,"B6")</f>
        <v>1</v>
      </c>
      <c r="I12" s="52">
        <f>COUNTIF(Berechnungen!B:B,"B6")+COUNTIF(Berechnungen!C:C,"B6")+COUNTIF(Berechnungen!G:G,"B6")+COUNTIF(Berechnungen!H:H,"B6")</f>
        <v>1</v>
      </c>
      <c r="J12" s="52">
        <f>COUNTIF(Berechnungen!D:D,"B6")+COUNTIF(Berechnungen!I:I,"B6")</f>
        <v>3</v>
      </c>
      <c r="K12" s="52">
        <f>(SUMIF('1. Spieltag'!B:B,"B6",'1. Spieltag'!C:C))+(SUMIF('1. Spieltag'!F:F,"B6",'1. Spieltag'!E:E))+(SUMIF('1. Spieltag'!G:G,"B6",'1. Spieltag'!H:H))+(SUMIF('1. Spieltag'!K:K,"B6",'1. Spieltag'!J:J))</f>
        <v>13</v>
      </c>
      <c r="L12" s="52">
        <f>(SUMIF('1. Spieltag'!B:B,"B6",'1. Spieltag'!E:E))+(SUMIF('1. Spieltag'!F:F,"B6",'1. Spieltag'!C:C))+(SUMIF('1. Spieltag'!G:G,"B6",'1. Spieltag'!J:J))+(SUMIF('1. Spieltag'!K:K,"B6",'1. Spieltag'!H:H))</f>
        <v>17</v>
      </c>
      <c r="M12" s="52">
        <f>K12-L12</f>
        <v>-4</v>
      </c>
      <c r="N12" s="52">
        <f>I12+(2*H12)</f>
        <v>3</v>
      </c>
      <c r="O12" s="53">
        <f>SUM(P12:R12)</f>
        <v>5</v>
      </c>
      <c r="P12" s="53">
        <f>COUNTIF(Berechnungen!L:L,"B6")+COUNTIF(Berechnungen!Q:Q,"B6")</f>
        <v>3</v>
      </c>
      <c r="Q12" s="53">
        <f>COUNTIF(Berechnungen!M:M,"B6")+COUNTIF(Berechnungen!N:N,"B6")+COUNTIF(Berechnungen!R:R,"B6")+COUNTIF(Berechnungen!S:S,"B6")</f>
        <v>2</v>
      </c>
      <c r="R12" s="53">
        <f>COUNTIF(Berechnungen!O:O,"B6")+COUNTIF(Berechnungen!T:T,"B6")</f>
        <v>0</v>
      </c>
      <c r="S12" s="53">
        <f>(SUMIF('2. Spieltag'!B:B,"B6",'2. Spieltag'!C:C))+(SUMIF('2. Spieltag'!F:F,"B6",'2. Spieltag'!E:E))+(SUMIF('2. Spieltag'!G:G,"B6",'2. Spieltag'!H:H))+(SUMIF('2. Spieltag'!K:K,"B6",'2. Spieltag'!J:J))</f>
        <v>19</v>
      </c>
      <c r="T12" s="53">
        <f>(SUMIF('2. Spieltag'!B:B,"B6",'2. Spieltag'!E:E))+(SUMIF('2. Spieltag'!F:F,"B6",'2. Spieltag'!C:C))+(SUMIF('2. Spieltag'!G:G,"B6",'2. Spieltag'!J:J))+(SUMIF('2. Spieltag'!K:K,"B6",'2. Spieltag'!H:H))</f>
        <v>11</v>
      </c>
      <c r="U12" s="53">
        <f>S12-T12</f>
        <v>8</v>
      </c>
      <c r="V12" s="53">
        <f>Q12+(2*P12)</f>
        <v>8</v>
      </c>
      <c r="W12" s="52">
        <f>SUM(X12:Z12)</f>
        <v>5</v>
      </c>
      <c r="X12" s="52">
        <f>COUNTIF(Berechnungen!W:W,"B6")+COUNTIF(Berechnungen!AB:AB,"B6")</f>
        <v>1</v>
      </c>
      <c r="Y12" s="52">
        <f>COUNTIF(Berechnungen!X:X,"B6")+COUNTIF(Berechnungen!Y:Y,"B6")+COUNTIF(Berechnungen!AC:AC,"B6")+COUNTIF(Berechnungen!AD:AD,"B6")</f>
        <v>1</v>
      </c>
      <c r="Z12" s="52">
        <f>COUNTIF(Berechnungen!Z:Z,"B6")+COUNTIF(Berechnungen!AE:AE,"B6")</f>
        <v>3</v>
      </c>
      <c r="AA12" s="52">
        <f>(SUMIF('3. Spieltag'!B:B,"B6",'3. Spieltag'!C:C))+(SUMIF('3. Spieltag'!F:F,"B6",'3. Spieltag'!E:E))+(SUMIF('3. Spieltag'!G:G,"B6",'3. Spieltag'!H:H))+(SUMIF('3. Spieltag'!K:K,"B6",'3. Spieltag'!J:J))</f>
        <v>11</v>
      </c>
      <c r="AB12" s="52">
        <f>(SUMIF('3. Spieltag'!B:B,"B6",'3. Spieltag'!E:E))+(SUMIF('3. Spieltag'!F:F,"B6",'3. Spieltag'!C:C))+(SUMIF('3. Spieltag'!G:G,"B6",'3. Spieltag'!J:J))+(SUMIF('3. Spieltag'!K:K,"B6",'3. Spieltag'!H:H))</f>
        <v>17</v>
      </c>
      <c r="AC12" s="52">
        <f>AA12-AB12</f>
        <v>-6</v>
      </c>
      <c r="AD12" s="52">
        <f>Y12+(2*X12)</f>
        <v>3</v>
      </c>
      <c r="AE12" s="53">
        <f>SUM(AF12:AH12)</f>
        <v>5</v>
      </c>
      <c r="AF12" s="53">
        <f>COUNTIF(Berechnungen!AH:AH,"B6")+COUNTIF(Berechnungen!AM:AM,"B6")</f>
        <v>1</v>
      </c>
      <c r="AG12" s="53">
        <f>COUNTIF(Berechnungen!AI:AI,"B6")+COUNTIF(Berechnungen!AJ:AJ,"B6")+COUNTIF(Berechnungen!AN:AN,"B6")+COUNTIF(Berechnungen!AO:AO,"B6")</f>
        <v>0</v>
      </c>
      <c r="AH12" s="53">
        <f>COUNTIF(Berechnungen!AK:AK,"B6")+COUNTIF(Berechnungen!AP:AP,"B6")</f>
        <v>4</v>
      </c>
      <c r="AI12" s="53">
        <f>(SUMIF('4. Spieltag'!B:B,"B6",'4. Spieltag'!C:C))+(SUMIF('4. Spieltag'!F:F,"B6",'4. Spieltag'!E:E))+(SUMIF('4. Spieltag'!G:G,"B6",'4. Spieltag'!H:H))+(SUMIF('4. Spieltag'!K:K,"B6",'4. Spieltag'!J:J))</f>
        <v>6</v>
      </c>
      <c r="AJ12" s="53">
        <f>(SUMIF('4. Spieltag'!B:B,"B6",'4. Spieltag'!E:E))+(SUMIF('4. Spieltag'!F:F,"B6",'4. Spieltag'!C:C))+(SUMIF('4. Spieltag'!G:G,"B6",'4. Spieltag'!J:J))+(SUMIF('4. Spieltag'!K:K,"B6",'4. Spieltag'!H:H))</f>
        <v>11</v>
      </c>
      <c r="AK12" s="53">
        <f>AI12-AJ12</f>
        <v>-5</v>
      </c>
      <c r="AL12" s="53">
        <f>AG12+(2*AF12)</f>
        <v>2</v>
      </c>
      <c r="AM12" s="52">
        <f>SUM(AN12:AP12)</f>
        <v>5</v>
      </c>
      <c r="AN12" s="52">
        <f>COUNTIF(Berechnungen!AS:AS,"B6")+COUNTIF(Berechnungen!AX:AX,"B6")</f>
        <v>0</v>
      </c>
      <c r="AO12" s="52">
        <f>COUNTIF(Berechnungen!AT:AT,"B6")+COUNTIF(Berechnungen!AU:AU,"B6")+COUNTIF(Berechnungen!AY:AY,"B6")+COUNTIF(Berechnungen!AZ:AZ,"B6")</f>
        <v>0</v>
      </c>
      <c r="AP12" s="52">
        <f>COUNTIF(Berechnungen!AV:AV,"B6")+COUNTIF(Berechnungen!BA:BA,"B6")</f>
        <v>5</v>
      </c>
      <c r="AQ12" s="52">
        <f>(SUMIF('5. Spieltag'!B:B,"B6",'5. Spieltag'!C:C))+(SUMIF('5. Spieltag'!F:F,"B6",'5. Spieltag'!E:E))+(SUMIF('5. Spieltag'!G:G,"B6",'5. Spieltag'!H:H))+(SUMIF('5. Spieltag'!K:K,"B6",'5. Spieltag'!J:J))</f>
        <v>4</v>
      </c>
      <c r="AR12" s="52">
        <f>(SUMIF('5. Spieltag'!B:B,"B6",'5. Spieltag'!E:E))+(SUMIF('5. Spieltag'!F:F,"B6",'5. Spieltag'!C:C))+(SUMIF('5. Spieltag'!G:G,"B6",'5. Spieltag'!J:J))+(SUMIF('5. Spieltag'!K:K,"B6",'5. Spieltag'!H:H))</f>
        <v>25</v>
      </c>
      <c r="AS12" s="52">
        <f>AQ12-AR12</f>
        <v>-21</v>
      </c>
      <c r="AT12" s="52">
        <f>AO12+(2*AN12)</f>
        <v>0</v>
      </c>
      <c r="AU12" s="62">
        <f>G12+O12+W12+AE12+AM12</f>
        <v>25</v>
      </c>
      <c r="AV12" s="62">
        <f>H12+P12+X12+AF12+AN12</f>
        <v>6</v>
      </c>
      <c r="AW12" s="62">
        <f>I12+Q12+Y12+AG12+AO12</f>
        <v>4</v>
      </c>
      <c r="AX12" s="62">
        <f>J12+R12+Z12+AH12+AP12</f>
        <v>15</v>
      </c>
      <c r="AY12" s="62">
        <f>K12+S12+AA12+AI12+AQ12</f>
        <v>53</v>
      </c>
      <c r="AZ12" s="62">
        <f>L12+T12+AB12+AJ12+AR12</f>
        <v>81</v>
      </c>
      <c r="BA12" s="62">
        <f>M12+U12+AC12+AK12+AS12</f>
        <v>-28</v>
      </c>
      <c r="BB12" s="62">
        <f>N12+V12+AD12+AL12+AT12</f>
        <v>16</v>
      </c>
      <c r="BC12" s="10">
        <f>IF(BB11&gt;BB12,BC11+1,IF(BA11&gt;BA12,BC11+1,IF(AY11&gt;AY12,BC11+1,BC11)))</f>
        <v>5</v>
      </c>
      <c r="BD12" s="34" t="s">
        <v>36</v>
      </c>
      <c r="BE12" s="57" t="s">
        <v>13</v>
      </c>
      <c r="BF12" s="51"/>
      <c r="BG12" s="51"/>
      <c r="BH12" s="51">
        <v>3</v>
      </c>
      <c r="BI12">
        <v>-2</v>
      </c>
      <c r="BJ12">
        <v>0</v>
      </c>
      <c r="BK12" s="51">
        <v>0</v>
      </c>
      <c r="BL12">
        <f>SUM(BH12:BK12)</f>
        <v>1</v>
      </c>
      <c r="BQ12">
        <f>AY12/AU12</f>
        <v>2.12</v>
      </c>
      <c r="BR12">
        <f>AZ12/AU12</f>
        <v>3.24</v>
      </c>
      <c r="BS12">
        <f>BQ12-BR12</f>
        <v>-1.1200000000000001</v>
      </c>
      <c r="BU12">
        <f>(BB12/(AU12*2))*100</f>
        <v>32</v>
      </c>
      <c r="BX12" s="60"/>
      <c r="BY12" s="65"/>
      <c r="BZ12" s="64"/>
      <c r="CA12" s="65"/>
    </row>
    <row r="13" spans="1:79" ht="15.75" thickBot="1" x14ac:dyDescent="0.3">
      <c r="A13" s="35" t="s">
        <v>35</v>
      </c>
      <c r="B13" s="57" t="s">
        <v>32</v>
      </c>
      <c r="C13" s="51"/>
      <c r="D13" s="51"/>
      <c r="E13" s="51"/>
      <c r="F13" s="10">
        <f>IF(BB12&gt;BB13,BC12+1,IF(BA12&gt;BA13,BC12+1,IF(AY12&gt;AY13,BC12+1,BC12)))</f>
        <v>6</v>
      </c>
      <c r="G13" s="52">
        <f>SUM(H13:J13)</f>
        <v>5</v>
      </c>
      <c r="H13" s="52">
        <f>COUNTIF(Berechnungen!A:A,"B5")+COUNTIF(Berechnungen!F:F,"B5")</f>
        <v>1</v>
      </c>
      <c r="I13" s="52">
        <f>COUNTIF(Berechnungen!B:B,"B5")+COUNTIF(Berechnungen!C:C,"B5")+COUNTIF(Berechnungen!G:G,"B5")+COUNTIF(Berechnungen!H:H,"B5")</f>
        <v>1</v>
      </c>
      <c r="J13" s="52">
        <f>COUNTIF(Berechnungen!D:D,"B5")+COUNTIF(Berechnungen!I:I,"B5")</f>
        <v>3</v>
      </c>
      <c r="K13" s="52">
        <f>(SUMIF('1. Spieltag'!B:B,"B5",'1. Spieltag'!C:C))+(SUMIF('1. Spieltag'!F:F,"B5",'1. Spieltag'!E:E))+(SUMIF('1. Spieltag'!G:G,"B5",'1. Spieltag'!H:H))+(SUMIF('1. Spieltag'!K:K,"B5",'1. Spieltag'!J:J))</f>
        <v>8</v>
      </c>
      <c r="L13" s="52">
        <f>(SUMIF('1. Spieltag'!B:B,"B5",'1. Spieltag'!E:E))+(SUMIF('1. Spieltag'!F:F,"B5",'1. Spieltag'!C:C))+(SUMIF('1. Spieltag'!G:G,"B5",'1. Spieltag'!J:J))+(SUMIF('1. Spieltag'!K:K,"B5",'1. Spieltag'!H:H))</f>
        <v>11</v>
      </c>
      <c r="M13" s="52">
        <f>K13-L13</f>
        <v>-3</v>
      </c>
      <c r="N13" s="52">
        <f>I13+(2*H13)</f>
        <v>3</v>
      </c>
      <c r="O13" s="53">
        <f>SUM(P13:R13)</f>
        <v>5</v>
      </c>
      <c r="P13" s="53">
        <f>COUNTIF(Berechnungen!L:L,"B5")+COUNTIF(Berechnungen!Q:Q,"B5")</f>
        <v>0</v>
      </c>
      <c r="Q13" s="53">
        <f>COUNTIF(Berechnungen!M:M,"B5")+COUNTIF(Berechnungen!N:N,"B5")+COUNTIF(Berechnungen!R:R,"B5")+COUNTIF(Berechnungen!S:S,"B5")</f>
        <v>2</v>
      </c>
      <c r="R13" s="53">
        <f>COUNTIF(Berechnungen!O:O,"B5")+COUNTIF(Berechnungen!T:T,"B5")</f>
        <v>3</v>
      </c>
      <c r="S13" s="53">
        <f>(SUMIF('2. Spieltag'!B:B,"B5",'2. Spieltag'!C:C))+(SUMIF('2. Spieltag'!F:F,"B5",'2. Spieltag'!E:E))+(SUMIF('2. Spieltag'!G:G,"B5",'2. Spieltag'!H:H))+(SUMIF('2. Spieltag'!K:K,"B5",'2. Spieltag'!J:J))</f>
        <v>9</v>
      </c>
      <c r="T13" s="53">
        <f>(SUMIF('2. Spieltag'!B:B,"B5",'2. Spieltag'!E:E))+(SUMIF('2. Spieltag'!F:F,"B5",'2. Spieltag'!C:C))+(SUMIF('2. Spieltag'!G:G,"B5",'2. Spieltag'!J:J))+(SUMIF('2. Spieltag'!K:K,"B5",'2. Spieltag'!H:H))</f>
        <v>18</v>
      </c>
      <c r="U13" s="53">
        <f>S13-T13</f>
        <v>-9</v>
      </c>
      <c r="V13" s="53">
        <f>Q13+(2*P13)</f>
        <v>2</v>
      </c>
      <c r="W13" s="52">
        <f>SUM(X13:Z13)</f>
        <v>5</v>
      </c>
      <c r="X13" s="52">
        <f>COUNTIF(Berechnungen!W:W,"B5")+COUNTIF(Berechnungen!AB:AB,"B5")</f>
        <v>0</v>
      </c>
      <c r="Y13" s="52">
        <f>COUNTIF(Berechnungen!X:X,"B5")+COUNTIF(Berechnungen!Y:Y,"B5")+COUNTIF(Berechnungen!AC:AC,"B5")+COUNTIF(Berechnungen!AD:AD,"B5")</f>
        <v>0</v>
      </c>
      <c r="Z13" s="52">
        <f>COUNTIF(Berechnungen!Z:Z,"B5")+COUNTIF(Berechnungen!AE:AE,"B5")</f>
        <v>5</v>
      </c>
      <c r="AA13" s="52">
        <f>(SUMIF('3. Spieltag'!B:B,"B5",'3. Spieltag'!C:C))+(SUMIF('3. Spieltag'!F:F,"B5",'3. Spieltag'!E:E))+(SUMIF('3. Spieltag'!G:G,"B5",'3. Spieltag'!H:H))+(SUMIF('3. Spieltag'!K:K,"B5",'3. Spieltag'!J:J))</f>
        <v>5</v>
      </c>
      <c r="AB13" s="52">
        <f>(SUMIF('3. Spieltag'!B:B,"B5",'3. Spieltag'!E:E))+(SUMIF('3. Spieltag'!F:F,"B5",'3. Spieltag'!C:C))+(SUMIF('3. Spieltag'!G:G,"B5",'3. Spieltag'!J:J))+(SUMIF('3. Spieltag'!K:K,"B5",'3. Spieltag'!H:H))</f>
        <v>18</v>
      </c>
      <c r="AC13" s="52">
        <f>AA13-AB13</f>
        <v>-13</v>
      </c>
      <c r="AD13" s="52">
        <f>Y13+(2*X13)</f>
        <v>0</v>
      </c>
      <c r="AE13" s="53">
        <f>SUM(AF13:AH13)</f>
        <v>5</v>
      </c>
      <c r="AF13" s="53">
        <f>COUNTIF(Berechnungen!AH:AH,"B5")+COUNTIF(Berechnungen!AM:AM,"B5")</f>
        <v>2</v>
      </c>
      <c r="AG13" s="53">
        <f>COUNTIF(Berechnungen!AI:AI,"B5")+COUNTIF(Berechnungen!AJ:AJ,"B5")+COUNTIF(Berechnungen!AN:AN,"B5")+COUNTIF(Berechnungen!AO:AO,"B5")</f>
        <v>0</v>
      </c>
      <c r="AH13" s="53">
        <f>COUNTIF(Berechnungen!AK:AK,"B5")+COUNTIF(Berechnungen!AP:AP,"B5")</f>
        <v>3</v>
      </c>
      <c r="AI13" s="53">
        <f>(SUMIF('4. Spieltag'!B:B,"B5",'4. Spieltag'!C:C))+(SUMIF('4. Spieltag'!F:F,"B5",'4. Spieltag'!E:E))+(SUMIF('4. Spieltag'!G:G,"B5",'4. Spieltag'!H:H))+(SUMIF('4. Spieltag'!K:K,"B5",'4. Spieltag'!J:J))</f>
        <v>9</v>
      </c>
      <c r="AJ13" s="53">
        <f>(SUMIF('4. Spieltag'!B:B,"B5",'4. Spieltag'!E:E))+(SUMIF('4. Spieltag'!F:F,"B5",'4. Spieltag'!C:C))+(SUMIF('4. Spieltag'!G:G,"B5",'4. Spieltag'!J:J))+(SUMIF('4. Spieltag'!K:K,"B5",'4. Spieltag'!H:H))</f>
        <v>10</v>
      </c>
      <c r="AK13" s="53">
        <f>AI13-AJ13</f>
        <v>-1</v>
      </c>
      <c r="AL13" s="53">
        <f>AG13+(2*AF13)</f>
        <v>4</v>
      </c>
      <c r="AM13" s="52">
        <f>SUM(AN13:AP13)</f>
        <v>5</v>
      </c>
      <c r="AN13" s="52">
        <f>COUNTIF(Berechnungen!AS:AS,"B5")+COUNTIF(Berechnungen!AX:AX,"B5")</f>
        <v>2</v>
      </c>
      <c r="AO13" s="52">
        <f>COUNTIF(Berechnungen!AT:AT,"B5")+COUNTIF(Berechnungen!AU:AU,"B5")+COUNTIF(Berechnungen!AY:AY,"B5")+COUNTIF(Berechnungen!AZ:AZ,"B5")</f>
        <v>2</v>
      </c>
      <c r="AP13" s="52">
        <f>COUNTIF(Berechnungen!AV:AV,"B5")+COUNTIF(Berechnungen!BA:BA,"B5")</f>
        <v>1</v>
      </c>
      <c r="AQ13" s="52">
        <f>(SUMIF('5. Spieltag'!B:B,"B5",'5. Spieltag'!C:C))+(SUMIF('5. Spieltag'!F:F,"B5",'5. Spieltag'!E:E))+(SUMIF('5. Spieltag'!G:G,"B5",'5. Spieltag'!H:H))+(SUMIF('5. Spieltag'!K:K,"B5",'5. Spieltag'!J:J))</f>
        <v>11</v>
      </c>
      <c r="AR13" s="52">
        <f>(SUMIF('5. Spieltag'!B:B,"B5",'5. Spieltag'!E:E))+(SUMIF('5. Spieltag'!F:F,"B5",'5. Spieltag'!C:C))+(SUMIF('5. Spieltag'!G:G,"B5",'5. Spieltag'!J:J))+(SUMIF('5. Spieltag'!K:K,"B5",'5. Spieltag'!H:H))</f>
        <v>8</v>
      </c>
      <c r="AS13" s="52">
        <f>AQ13-AR13</f>
        <v>3</v>
      </c>
      <c r="AT13" s="52">
        <f>AO13+(2*AN13)</f>
        <v>6</v>
      </c>
      <c r="AU13" s="62">
        <f>G13+O13+W13+AE13+AM13</f>
        <v>25</v>
      </c>
      <c r="AV13" s="62">
        <f>H13+P13+X13+AF13+AN13</f>
        <v>5</v>
      </c>
      <c r="AW13" s="62">
        <f>I13+Q13+Y13+AG13+AO13</f>
        <v>5</v>
      </c>
      <c r="AX13" s="62">
        <f>J13+R13+Z13+AH13+AP13</f>
        <v>15</v>
      </c>
      <c r="AY13" s="62">
        <f>K13+S13+AA13+AI13+AQ13</f>
        <v>42</v>
      </c>
      <c r="AZ13" s="62">
        <f>L13+T13+AB13+AJ13+AR13</f>
        <v>65</v>
      </c>
      <c r="BA13" s="62">
        <f>M13+U13+AC13+AK13+AS13</f>
        <v>-23</v>
      </c>
      <c r="BB13" s="62">
        <f>N13+V13+AD13+AL13+AT13</f>
        <v>15</v>
      </c>
      <c r="BC13" s="10">
        <f>IF(BB12&gt;BB13,BC12+1,IF(BA12&gt;BA13,BC12+1,IF(AY12&gt;AY13,BC12+1,BC12)))</f>
        <v>6</v>
      </c>
      <c r="BD13" s="35" t="s">
        <v>35</v>
      </c>
      <c r="BE13" s="57" t="s">
        <v>32</v>
      </c>
      <c r="BF13" s="51"/>
      <c r="BG13" s="51"/>
      <c r="BH13" s="51">
        <v>-1</v>
      </c>
      <c r="BI13">
        <v>0</v>
      </c>
      <c r="BJ13">
        <v>0</v>
      </c>
      <c r="BK13" s="51">
        <v>0</v>
      </c>
      <c r="BL13">
        <f>SUM(BH13:BK13)</f>
        <v>-1</v>
      </c>
      <c r="BQ13">
        <f>AY13/AU13</f>
        <v>1.68</v>
      </c>
      <c r="BR13">
        <f>AZ13/AU13</f>
        <v>2.6</v>
      </c>
      <c r="BS13">
        <f>BQ13-BR13</f>
        <v>-0.92000000000000015</v>
      </c>
      <c r="BU13">
        <f>(BB13/(AU13*2))*100</f>
        <v>30</v>
      </c>
      <c r="BX13" s="60"/>
      <c r="BY13" s="65"/>
      <c r="BZ13" s="64"/>
      <c r="CA13" s="65"/>
    </row>
    <row r="14" spans="1:79" x14ac:dyDescent="0.25">
      <c r="F14" s="10"/>
      <c r="AU14" s="63"/>
      <c r="AV14" s="63"/>
      <c r="AW14" s="63"/>
      <c r="AX14" s="63"/>
      <c r="AY14" s="63"/>
      <c r="AZ14" s="63"/>
      <c r="BA14" s="63"/>
      <c r="BB14" s="63"/>
      <c r="BC14" s="10"/>
      <c r="BX14" s="60"/>
      <c r="BY14" s="65"/>
      <c r="BZ14" s="64"/>
      <c r="CA14" s="65"/>
    </row>
    <row r="15" spans="1:79" ht="15.75" thickBot="1" x14ac:dyDescent="0.3">
      <c r="B15" s="56" t="s">
        <v>33</v>
      </c>
      <c r="C15" s="56"/>
      <c r="D15" s="56"/>
      <c r="E15" s="56"/>
      <c r="F15" s="10"/>
      <c r="AU15" s="62" t="s">
        <v>53</v>
      </c>
      <c r="AV15" s="62" t="s">
        <v>54</v>
      </c>
      <c r="AW15" s="62" t="s">
        <v>55</v>
      </c>
      <c r="AX15" s="62" t="s">
        <v>56</v>
      </c>
      <c r="AY15" s="62" t="s">
        <v>57</v>
      </c>
      <c r="AZ15" s="62" t="s">
        <v>58</v>
      </c>
      <c r="BA15" s="62" t="s">
        <v>59</v>
      </c>
      <c r="BB15" s="62" t="s">
        <v>60</v>
      </c>
      <c r="BC15" s="10"/>
      <c r="BE15" s="56" t="s">
        <v>33</v>
      </c>
      <c r="BF15" s="56"/>
      <c r="BG15" s="56"/>
      <c r="BH15" s="56"/>
      <c r="BX15" s="60"/>
      <c r="BY15" s="65"/>
      <c r="BZ15" s="64"/>
      <c r="CA15" s="65"/>
    </row>
    <row r="16" spans="1:79" ht="15.75" thickBot="1" x14ac:dyDescent="0.3">
      <c r="A16" s="36" t="s">
        <v>37</v>
      </c>
      <c r="B16" s="57" t="s">
        <v>29</v>
      </c>
      <c r="C16" s="58"/>
      <c r="D16" s="58"/>
      <c r="E16" s="58"/>
      <c r="F16" s="10">
        <f>IF(BB15&gt;BB16,BC15+1,IF(BA15&gt;BA16,BC15+1,IF(AY15&gt;AY16,BC15+1,BC15)))</f>
        <v>1</v>
      </c>
      <c r="G16" s="52">
        <f>SUM(H16:J16)</f>
        <v>6</v>
      </c>
      <c r="H16" s="52">
        <f>COUNTIF(Berechnungen!A:A,"C1")+COUNTIF(Berechnungen!F:F,"C1")</f>
        <v>5</v>
      </c>
      <c r="I16" s="52">
        <f>COUNTIF(Berechnungen!B:B,"C1")+COUNTIF(Berechnungen!C:C,"C1")+COUNTIF(Berechnungen!G:G,"C1")+COUNTIF(Berechnungen!H:H,"C1")</f>
        <v>1</v>
      </c>
      <c r="J16" s="52">
        <f>COUNTIF(Berechnungen!D:D,"C1")+COUNTIF(Berechnungen!I:I,"C1")</f>
        <v>0</v>
      </c>
      <c r="K16" s="52">
        <f>(SUMIF('1. Spieltag'!B:B,"C1",'1. Spieltag'!C:C))+(SUMIF('1. Spieltag'!F:F,"C1",'1. Spieltag'!E:E))+(SUMIF('1. Spieltag'!G:G,"C1",'1. Spieltag'!H:H))+(SUMIF('1. Spieltag'!K:K,"C1",'1. Spieltag'!J:J))</f>
        <v>27</v>
      </c>
      <c r="L16" s="52">
        <f>(SUMIF('1. Spieltag'!B:B,"C1",'1. Spieltag'!E:E))+(SUMIF('1. Spieltag'!F:F,"C1",'1. Spieltag'!C:C))+(SUMIF('1. Spieltag'!G:G,"C1",'1. Spieltag'!J:J))+(SUMIF('1. Spieltag'!K:K,"C1",'1. Spieltag'!H:H))</f>
        <v>13</v>
      </c>
      <c r="M16" s="52">
        <f>K16-L16</f>
        <v>14</v>
      </c>
      <c r="N16" s="52">
        <f>I16+(2*H16)</f>
        <v>11</v>
      </c>
      <c r="O16" s="53">
        <f>SUM(P16:R16)</f>
        <v>6</v>
      </c>
      <c r="P16" s="53">
        <f>COUNTIF(Berechnungen!L:L,"C1")+COUNTIF(Berechnungen!Q:Q,"C1")</f>
        <v>6</v>
      </c>
      <c r="Q16" s="53">
        <f>COUNTIF(Berechnungen!M:M,"C1")+COUNTIF(Berechnungen!N:N,"C1")+COUNTIF(Berechnungen!R:R,"C1")+COUNTIF(Berechnungen!S:S,"C1")</f>
        <v>0</v>
      </c>
      <c r="R16" s="53">
        <f>COUNTIF(Berechnungen!O:O,"C1")+COUNTIF(Berechnungen!T:T,"C1")</f>
        <v>0</v>
      </c>
      <c r="S16" s="53">
        <f>(SUMIF('2. Spieltag'!B:B,"C1",'2. Spieltag'!C:C))+(SUMIF('2. Spieltag'!F:F,"C1",'2. Spieltag'!E:E))+(SUMIF('2. Spieltag'!G:G,"C1",'2. Spieltag'!H:H))+(SUMIF('2. Spieltag'!K:K,"C1",'2. Spieltag'!J:J))</f>
        <v>26</v>
      </c>
      <c r="T16" s="53">
        <f>(SUMIF('2. Spieltag'!B:B,"C1",'2. Spieltag'!E:E))+(SUMIF('2. Spieltag'!F:F,"C1",'2. Spieltag'!C:C))+(SUMIF('2. Spieltag'!G:G,"C1",'2. Spieltag'!J:J))+(SUMIF('2. Spieltag'!K:K,"C1",'2. Spieltag'!H:H))</f>
        <v>5</v>
      </c>
      <c r="U16" s="53">
        <f>S16-T16</f>
        <v>21</v>
      </c>
      <c r="V16" s="53">
        <f>Q16+(2*P16)</f>
        <v>12</v>
      </c>
      <c r="W16" s="52">
        <f>SUM(X16:Z16)</f>
        <v>6</v>
      </c>
      <c r="X16" s="52">
        <f>COUNTIF(Berechnungen!W:W,"C1")+COUNTIF(Berechnungen!AB:AB,"C1")</f>
        <v>4</v>
      </c>
      <c r="Y16" s="52">
        <f>COUNTIF(Berechnungen!X:X,"C1")+COUNTIF(Berechnungen!Y:Y,"C1")+COUNTIF(Berechnungen!AC:AC,"C1")+COUNTIF(Berechnungen!AD:AD,"C1")</f>
        <v>0</v>
      </c>
      <c r="Z16" s="52">
        <f>COUNTIF(Berechnungen!Z:Z,"C1")+COUNTIF(Berechnungen!AE:AE,"C1")</f>
        <v>2</v>
      </c>
      <c r="AA16" s="52">
        <f>(SUMIF('3. Spieltag'!B:B,"C1",'3. Spieltag'!C:C))+(SUMIF('3. Spieltag'!F:F,"C1",'3. Spieltag'!E:E))+(SUMIF('3. Spieltag'!G:G,"C1",'3. Spieltag'!H:H))+(SUMIF('3. Spieltag'!K:K,"C1",'3. Spieltag'!J:J))</f>
        <v>22</v>
      </c>
      <c r="AB16" s="52">
        <f>(SUMIF('3. Spieltag'!B:B,"C1",'3. Spieltag'!E:E))+(SUMIF('3. Spieltag'!F:F,"C1",'3. Spieltag'!C:C))+(SUMIF('3. Spieltag'!G:G,"C1",'3. Spieltag'!J:J))+(SUMIF('3. Spieltag'!K:K,"C1",'3. Spieltag'!H:H))</f>
        <v>6</v>
      </c>
      <c r="AC16" s="52">
        <f>AA16-AB16</f>
        <v>16</v>
      </c>
      <c r="AD16" s="52">
        <f>Y16+(2*X16)</f>
        <v>8</v>
      </c>
      <c r="AE16" s="53">
        <f>SUM(AF16:AH16)</f>
        <v>6</v>
      </c>
      <c r="AF16" s="53">
        <f>COUNTIF(Berechnungen!AH:AH,"C1")+COUNTIF(Berechnungen!AM:AM,"C1")</f>
        <v>3</v>
      </c>
      <c r="AG16" s="53">
        <f>COUNTIF(Berechnungen!AI:AI,"C1")+COUNTIF(Berechnungen!AJ:AJ,"C1")+COUNTIF(Berechnungen!AN:AN,"C1")+COUNTIF(Berechnungen!AO:AO,"C1")</f>
        <v>1</v>
      </c>
      <c r="AH16" s="53">
        <f>COUNTIF(Berechnungen!AK:AK,"C1")+COUNTIF(Berechnungen!AP:AP,"C1")</f>
        <v>2</v>
      </c>
      <c r="AI16" s="53">
        <f>(SUMIF('4. Spieltag'!B:B,"C1",'4. Spieltag'!C:C))+(SUMIF('4. Spieltag'!F:F,"C1",'4. Spieltag'!E:E))+(SUMIF('4. Spieltag'!G:G,"C1",'4. Spieltag'!H:H))+(SUMIF('4. Spieltag'!K:K,"C1",'4. Spieltag'!J:J))</f>
        <v>23</v>
      </c>
      <c r="AJ16" s="53">
        <f>(SUMIF('4. Spieltag'!B:B,"C1",'4. Spieltag'!E:E))+(SUMIF('4. Spieltag'!F:F,"C1",'4. Spieltag'!C:C))+(SUMIF('4. Spieltag'!G:G,"C1",'4. Spieltag'!J:J))+(SUMIF('4. Spieltag'!K:K,"C1",'4. Spieltag'!H:H))</f>
        <v>17</v>
      </c>
      <c r="AK16" s="53">
        <f>AI16-AJ16</f>
        <v>6</v>
      </c>
      <c r="AL16" s="53">
        <f>AG16+(2*AF16)</f>
        <v>7</v>
      </c>
      <c r="AM16" s="52">
        <f>SUM(AN16:AP16)</f>
        <v>6</v>
      </c>
      <c r="AN16" s="52">
        <f>COUNTIF(Berechnungen!AS:AS,"C1")+COUNTIF(Berechnungen!AX:AX,"C1")</f>
        <v>3</v>
      </c>
      <c r="AO16" s="52">
        <f>COUNTIF(Berechnungen!AT:AT,"C1")+COUNTIF(Berechnungen!AU:AU,"C1")+COUNTIF(Berechnungen!AY:AY,"C1")+COUNTIF(Berechnungen!AZ:AZ,"C1")</f>
        <v>2</v>
      </c>
      <c r="AP16" s="52">
        <f>COUNTIF(Berechnungen!AV:AV,"C1")+COUNTIF(Berechnungen!BA:BA,"C1")</f>
        <v>1</v>
      </c>
      <c r="AQ16" s="52">
        <f>(SUMIF('5. Spieltag'!B:B,"C1",'5. Spieltag'!C:C))+(SUMIF('5. Spieltag'!F:F,"C1",'5. Spieltag'!E:E))+(SUMIF('5. Spieltag'!G:G,"C1",'5. Spieltag'!H:H))+(SUMIF('5. Spieltag'!K:K,"C1",'5. Spieltag'!J:J))</f>
        <v>25</v>
      </c>
      <c r="AR16" s="52">
        <f>(SUMIF('5. Spieltag'!B:B,"C1",'5. Spieltag'!E:E))+(SUMIF('5. Spieltag'!F:F,"C1",'5. Spieltag'!C:C))+(SUMIF('5. Spieltag'!G:G,"C1",'5. Spieltag'!J:J))+(SUMIF('5. Spieltag'!K:K,"C1",'5. Spieltag'!H:H))</f>
        <v>11</v>
      </c>
      <c r="AS16" s="52">
        <f>AQ16-AR16</f>
        <v>14</v>
      </c>
      <c r="AT16" s="52">
        <f>AO16+(2*AN16)</f>
        <v>8</v>
      </c>
      <c r="AU16" s="62">
        <f>G16+O16+W16+AE16+AM16</f>
        <v>30</v>
      </c>
      <c r="AV16" s="62">
        <f>H16+P16+X16+AF16+AN16</f>
        <v>21</v>
      </c>
      <c r="AW16" s="62">
        <f>I16+Q16+Y16+AG16+AO16</f>
        <v>4</v>
      </c>
      <c r="AX16" s="62">
        <f>J16+R16+Z16+AH16+AP16</f>
        <v>5</v>
      </c>
      <c r="AY16" s="62">
        <f>K16+S16+AA16+AI16+AQ16</f>
        <v>123</v>
      </c>
      <c r="AZ16" s="62">
        <f>L16+T16+AB16+AJ16+AR16</f>
        <v>52</v>
      </c>
      <c r="BA16" s="62">
        <f>M16+U16+AC16+AK16+AS16</f>
        <v>71</v>
      </c>
      <c r="BB16" s="62">
        <f>N16+V16+AD16+AL16+AT16</f>
        <v>46</v>
      </c>
      <c r="BC16" s="10">
        <f>IF(BB15&gt;BB16,BC15+1,IF(BA15&gt;BA16,BC15+1,IF(AY15&gt;AY16,BC15+1,BC15)))</f>
        <v>1</v>
      </c>
      <c r="BD16" s="36" t="s">
        <v>37</v>
      </c>
      <c r="BE16" s="57" t="s">
        <v>29</v>
      </c>
      <c r="BF16" s="58"/>
      <c r="BG16" s="58"/>
      <c r="BH16" s="58">
        <v>0</v>
      </c>
      <c r="BI16">
        <v>0</v>
      </c>
      <c r="BJ16">
        <v>0</v>
      </c>
      <c r="BK16" s="51">
        <v>0</v>
      </c>
      <c r="BL16">
        <f>SUM(BH16:BK16)</f>
        <v>0</v>
      </c>
      <c r="BQ16">
        <f>AY16/AU16</f>
        <v>4.0999999999999996</v>
      </c>
      <c r="BR16">
        <f>AZ16/AU16</f>
        <v>1.7333333333333334</v>
      </c>
      <c r="BS16">
        <f>BQ16-BR16</f>
        <v>2.3666666666666663</v>
      </c>
      <c r="BU16">
        <f>(BB16/(AU16*2))*100</f>
        <v>76.666666666666671</v>
      </c>
      <c r="BX16" s="60"/>
      <c r="BY16" s="65"/>
      <c r="BZ16" s="64"/>
      <c r="CA16" s="65"/>
    </row>
    <row r="17" spans="1:79" ht="15.75" thickBot="1" x14ac:dyDescent="0.3">
      <c r="A17" s="37" t="s">
        <v>43</v>
      </c>
      <c r="B17" s="57" t="s">
        <v>14</v>
      </c>
      <c r="C17" s="58"/>
      <c r="D17" s="58"/>
      <c r="E17" s="58"/>
      <c r="F17" s="10">
        <f>IF(BB16&gt;BB17,BC16+1,IF(BA16&gt;BA17,BC16+1,IF(AY16&gt;AY17,BC16+1,BC16)))</f>
        <v>2</v>
      </c>
      <c r="G17" s="52">
        <f>SUM(H17:J17)</f>
        <v>6</v>
      </c>
      <c r="H17" s="52">
        <f>COUNTIF(Berechnungen!A:A,"C7")+COUNTIF(Berechnungen!F:F,"C7")</f>
        <v>4</v>
      </c>
      <c r="I17" s="52">
        <f>COUNTIF(Berechnungen!B:B,"C7")+COUNTIF(Berechnungen!C:C,"C7")+COUNTIF(Berechnungen!G:G,"C7")+COUNTIF(Berechnungen!H:H,"C7")</f>
        <v>0</v>
      </c>
      <c r="J17" s="52">
        <f>COUNTIF(Berechnungen!D:D,"C7")+COUNTIF(Berechnungen!I:I,"C7")</f>
        <v>2</v>
      </c>
      <c r="K17" s="52">
        <f>(SUMIF('1. Spieltag'!B:B,"C7",'1. Spieltag'!C:C))+(SUMIF('1. Spieltag'!F:F,"C7",'1. Spieltag'!E:E))+(SUMIF('1. Spieltag'!G:G,"C7",'1. Spieltag'!H:H))+(SUMIF('1. Spieltag'!K:K,"C7",'1. Spieltag'!J:J))</f>
        <v>23</v>
      </c>
      <c r="L17" s="52">
        <f>(SUMIF('1. Spieltag'!B:B,"C7",'1. Spieltag'!E:E))+(SUMIF('1. Spieltag'!F:F,"C7",'1. Spieltag'!C:C))+(SUMIF('1. Spieltag'!G:G,"C7",'1. Spieltag'!J:J))+(SUMIF('1. Spieltag'!K:K,"C7",'1. Spieltag'!H:H))</f>
        <v>14</v>
      </c>
      <c r="M17" s="52">
        <f>K17-L17</f>
        <v>9</v>
      </c>
      <c r="N17" s="52">
        <f>I17+(2*H17)</f>
        <v>8</v>
      </c>
      <c r="O17" s="53">
        <f>SUM(P17:R17)</f>
        <v>6</v>
      </c>
      <c r="P17" s="53">
        <f>COUNTIF(Berechnungen!L:L,"C7")+COUNTIF(Berechnungen!Q:Q,"C7")</f>
        <v>4</v>
      </c>
      <c r="Q17" s="53">
        <f>COUNTIF(Berechnungen!M:M,"C7")+COUNTIF(Berechnungen!N:N,"C7")+COUNTIF(Berechnungen!R:R,"C7")+COUNTIF(Berechnungen!S:S,"C7")</f>
        <v>0</v>
      </c>
      <c r="R17" s="53">
        <f>COUNTIF(Berechnungen!O:O,"C7")+COUNTIF(Berechnungen!T:T,"C7")</f>
        <v>2</v>
      </c>
      <c r="S17" s="53">
        <f>(SUMIF('2. Spieltag'!B:B,"C7",'2. Spieltag'!C:C))+(SUMIF('2. Spieltag'!F:F,"C7",'2. Spieltag'!E:E))+(SUMIF('2. Spieltag'!G:G,"C7",'2. Spieltag'!H:H))+(SUMIF('2. Spieltag'!K:K,"C7",'2. Spieltag'!J:J))</f>
        <v>15</v>
      </c>
      <c r="T17" s="53">
        <f>(SUMIF('2. Spieltag'!B:B,"C7",'2. Spieltag'!E:E))+(SUMIF('2. Spieltag'!F:F,"C7",'2. Spieltag'!C:C))+(SUMIF('2. Spieltag'!G:G,"C7",'2. Spieltag'!J:J))+(SUMIF('2. Spieltag'!K:K,"C7",'2. Spieltag'!H:H))</f>
        <v>9</v>
      </c>
      <c r="U17" s="53">
        <f>S17-T17</f>
        <v>6</v>
      </c>
      <c r="V17" s="53">
        <f>Q17+(2*P17)</f>
        <v>8</v>
      </c>
      <c r="W17" s="52">
        <f>SUM(X17:Z17)</f>
        <v>6</v>
      </c>
      <c r="X17" s="52">
        <f>COUNTIF(Berechnungen!W:W,"C7")+COUNTIF(Berechnungen!AB:AB,"C7")</f>
        <v>5</v>
      </c>
      <c r="Y17" s="52">
        <f>COUNTIF(Berechnungen!X:X,"C7")+COUNTIF(Berechnungen!Y:Y,"C7")+COUNTIF(Berechnungen!AC:AC,"C7")+COUNTIF(Berechnungen!AD:AD,"C7")</f>
        <v>1</v>
      </c>
      <c r="Z17" s="52">
        <f>COUNTIF(Berechnungen!Z:Z,"C7")+COUNTIF(Berechnungen!AE:AE,"C7")</f>
        <v>0</v>
      </c>
      <c r="AA17" s="52">
        <f>(SUMIF('3. Spieltag'!B:B,"C7",'3. Spieltag'!C:C))+(SUMIF('3. Spieltag'!F:F,"C7",'3. Spieltag'!E:E))+(SUMIF('3. Spieltag'!G:G,"C7",'3. Spieltag'!H:H))+(SUMIF('3. Spieltag'!K:K,"C7",'3. Spieltag'!J:J))</f>
        <v>22</v>
      </c>
      <c r="AB17" s="52">
        <f>(SUMIF('3. Spieltag'!B:B,"C7",'3. Spieltag'!E:E))+(SUMIF('3. Spieltag'!F:F,"C7",'3. Spieltag'!C:C))+(SUMIF('3. Spieltag'!G:G,"C7",'3. Spieltag'!J:J))+(SUMIF('3. Spieltag'!K:K,"C7",'3. Spieltag'!H:H))</f>
        <v>5</v>
      </c>
      <c r="AC17" s="52">
        <f>AA17-AB17</f>
        <v>17</v>
      </c>
      <c r="AD17" s="52">
        <f>Y17+(2*X17)</f>
        <v>11</v>
      </c>
      <c r="AE17" s="53">
        <f>SUM(AF17:AH17)</f>
        <v>6</v>
      </c>
      <c r="AF17" s="53">
        <f>COUNTIF(Berechnungen!AH:AH,"C7")+COUNTIF(Berechnungen!AM:AM,"C7")</f>
        <v>4</v>
      </c>
      <c r="AG17" s="53">
        <f>COUNTIF(Berechnungen!AI:AI,"C7")+COUNTIF(Berechnungen!AJ:AJ,"C7")+COUNTIF(Berechnungen!AN:AN,"C7")+COUNTIF(Berechnungen!AO:AO,"C7")</f>
        <v>2</v>
      </c>
      <c r="AH17" s="53">
        <f>COUNTIF(Berechnungen!AK:AK,"C7")+COUNTIF(Berechnungen!AP:AP,"C7")</f>
        <v>0</v>
      </c>
      <c r="AI17" s="53">
        <f>(SUMIF('4. Spieltag'!B:B,"C7",'4. Spieltag'!C:C))+(SUMIF('4. Spieltag'!F:F,"C7",'4. Spieltag'!E:E))+(SUMIF('4. Spieltag'!G:G,"C7",'4. Spieltag'!H:H))+(SUMIF('4. Spieltag'!K:K,"C7",'4. Spieltag'!J:J))</f>
        <v>16</v>
      </c>
      <c r="AJ17" s="53">
        <f>(SUMIF('4. Spieltag'!B:B,"C7",'4. Spieltag'!E:E))+(SUMIF('4. Spieltag'!F:F,"C7",'4. Spieltag'!C:C))+(SUMIF('4. Spieltag'!G:G,"C7",'4. Spieltag'!J:J))+(SUMIF('4. Spieltag'!K:K,"C7",'4. Spieltag'!H:H))</f>
        <v>8</v>
      </c>
      <c r="AK17" s="53">
        <f>AI17-AJ17</f>
        <v>8</v>
      </c>
      <c r="AL17" s="53">
        <f>AG17+(2*AF17)</f>
        <v>10</v>
      </c>
      <c r="AM17" s="52">
        <f>SUM(AN17:AP17)</f>
        <v>6</v>
      </c>
      <c r="AN17" s="52">
        <f>COUNTIF(Berechnungen!AS:AS,"C7")+COUNTIF(Berechnungen!AX:AX,"C7")</f>
        <v>3</v>
      </c>
      <c r="AO17" s="52">
        <f>COUNTIF(Berechnungen!AT:AT,"C7")+COUNTIF(Berechnungen!AU:AU,"C7")+COUNTIF(Berechnungen!AY:AY,"C7")+COUNTIF(Berechnungen!AZ:AZ,"C7")</f>
        <v>1</v>
      </c>
      <c r="AP17" s="52">
        <f>COUNTIF(Berechnungen!AV:AV,"C7")+COUNTIF(Berechnungen!BA:BA,"C7")</f>
        <v>2</v>
      </c>
      <c r="AQ17" s="52">
        <f>(SUMIF('5. Spieltag'!B:B,"C7",'5. Spieltag'!C:C))+(SUMIF('5. Spieltag'!F:F,"C7",'5. Spieltag'!E:E))+(SUMIF('5. Spieltag'!G:G,"C7",'5. Spieltag'!H:H))+(SUMIF('5. Spieltag'!K:K,"C7",'5. Spieltag'!J:J))</f>
        <v>22</v>
      </c>
      <c r="AR17" s="52">
        <f>(SUMIF('5. Spieltag'!B:B,"C7",'5. Spieltag'!E:E))+(SUMIF('5. Spieltag'!F:F,"C7",'5. Spieltag'!C:C))+(SUMIF('5. Spieltag'!G:G,"C7",'5. Spieltag'!J:J))+(SUMIF('5. Spieltag'!K:K,"C7",'5. Spieltag'!H:H))</f>
        <v>13</v>
      </c>
      <c r="AS17" s="52">
        <f>AQ17-AR17</f>
        <v>9</v>
      </c>
      <c r="AT17" s="52">
        <f>AO17+(2*AN17)</f>
        <v>7</v>
      </c>
      <c r="AU17" s="62">
        <f>G17+O17+W17+AE17+AM17</f>
        <v>30</v>
      </c>
      <c r="AV17" s="62">
        <f>H17+P17+X17+AF17+AN17</f>
        <v>20</v>
      </c>
      <c r="AW17" s="62">
        <f>I17+Q17+Y17+AG17+AO17</f>
        <v>4</v>
      </c>
      <c r="AX17" s="62">
        <f>J17+R17+Z17+AH17+AP17</f>
        <v>6</v>
      </c>
      <c r="AY17" s="62">
        <f>K17+S17+AA17+AI17+AQ17</f>
        <v>98</v>
      </c>
      <c r="AZ17" s="62">
        <f>L17+T17+AB17+AJ17+AR17</f>
        <v>49</v>
      </c>
      <c r="BA17" s="62">
        <f>M17+U17+AC17+AK17+AS17</f>
        <v>49</v>
      </c>
      <c r="BB17" s="62">
        <f>N17+V17+AD17+AL17+AT17</f>
        <v>44</v>
      </c>
      <c r="BC17" s="10">
        <f>IF(BB16&gt;BB17,BC16+1,IF(BA16&gt;BA17,BC16+1,IF(AY16&gt;AY17,BC16+1,BC16)))</f>
        <v>2</v>
      </c>
      <c r="BD17" s="37" t="s">
        <v>43</v>
      </c>
      <c r="BE17" s="57" t="s">
        <v>14</v>
      </c>
      <c r="BF17" s="58"/>
      <c r="BG17" s="58"/>
      <c r="BH17" s="58">
        <v>0</v>
      </c>
      <c r="BI17">
        <v>0</v>
      </c>
      <c r="BJ17">
        <v>0</v>
      </c>
      <c r="BK17" s="51">
        <v>0</v>
      </c>
      <c r="BL17">
        <f>SUM(BH17:BK17)</f>
        <v>0</v>
      </c>
      <c r="BQ17">
        <f>AY17/AU17</f>
        <v>3.2666666666666666</v>
      </c>
      <c r="BR17">
        <f>AZ17/AU17</f>
        <v>1.6333333333333333</v>
      </c>
      <c r="BS17">
        <f>BQ17-BR17</f>
        <v>1.6333333333333333</v>
      </c>
      <c r="BU17">
        <f>(BB17/(AU17*2))*100</f>
        <v>73.333333333333329</v>
      </c>
      <c r="BX17" s="60"/>
      <c r="BY17" s="65"/>
      <c r="BZ17" s="64"/>
      <c r="CA17" s="65"/>
    </row>
    <row r="18" spans="1:79" ht="15.75" thickBot="1" x14ac:dyDescent="0.3">
      <c r="A18" s="34" t="s">
        <v>42</v>
      </c>
      <c r="B18" s="57" t="s">
        <v>13</v>
      </c>
      <c r="C18" s="58"/>
      <c r="D18" s="58"/>
      <c r="E18" s="58"/>
      <c r="F18" s="10">
        <f>IF(BB17&gt;BB18,BC17+1,IF(BA17&gt;BA18,BC17+1,IF(AY17&gt;AY18,BC17+1,BC17)))</f>
        <v>3</v>
      </c>
      <c r="G18" s="52">
        <f>SUM(H18:J18)</f>
        <v>6</v>
      </c>
      <c r="H18" s="52">
        <f>COUNTIF(Berechnungen!A:A,"C6")+COUNTIF(Berechnungen!F:F,"C6")</f>
        <v>3</v>
      </c>
      <c r="I18" s="52">
        <f>COUNTIF(Berechnungen!B:B,"C6")+COUNTIF(Berechnungen!C:C,"C6")+COUNTIF(Berechnungen!G:G,"C6")+COUNTIF(Berechnungen!H:H,"C6")</f>
        <v>0</v>
      </c>
      <c r="J18" s="52">
        <f>COUNTIF(Berechnungen!D:D,"C6")+COUNTIF(Berechnungen!I:I,"C6")</f>
        <v>3</v>
      </c>
      <c r="K18" s="52">
        <f>(SUMIF('1. Spieltag'!B:B,"C6",'1. Spieltag'!C:C))+(SUMIF('1. Spieltag'!F:F,"C6",'1. Spieltag'!E:E))+(SUMIF('1. Spieltag'!G:G,"C6",'1. Spieltag'!H:H))+(SUMIF('1. Spieltag'!K:K,"C6",'1. Spieltag'!J:J))</f>
        <v>16</v>
      </c>
      <c r="L18" s="52">
        <f>(SUMIF('1. Spieltag'!B:B,"C6",'1. Spieltag'!E:E))+(SUMIF('1. Spieltag'!F:F,"C6",'1. Spieltag'!C:C))+(SUMIF('1. Spieltag'!G:G,"C6",'1. Spieltag'!J:J))+(SUMIF('1. Spieltag'!K:K,"C6",'1. Spieltag'!H:H))</f>
        <v>15</v>
      </c>
      <c r="M18" s="52">
        <f>K18-L18</f>
        <v>1</v>
      </c>
      <c r="N18" s="52">
        <f>I18+(2*H18)</f>
        <v>6</v>
      </c>
      <c r="O18" s="53">
        <f>SUM(P18:R18)</f>
        <v>6</v>
      </c>
      <c r="P18" s="53">
        <f>COUNTIF(Berechnungen!L:L,"C6")+COUNTIF(Berechnungen!Q:Q,"C6")</f>
        <v>3</v>
      </c>
      <c r="Q18" s="53">
        <f>COUNTIF(Berechnungen!M:M,"C6")+COUNTIF(Berechnungen!N:N,"C6")+COUNTIF(Berechnungen!R:R,"C6")+COUNTIF(Berechnungen!S:S,"C6")</f>
        <v>0</v>
      </c>
      <c r="R18" s="53">
        <f>COUNTIF(Berechnungen!O:O,"C6")+COUNTIF(Berechnungen!T:T,"C6")</f>
        <v>3</v>
      </c>
      <c r="S18" s="53">
        <f>(SUMIF('2. Spieltag'!B:B,"C6",'2. Spieltag'!C:C))+(SUMIF('2. Spieltag'!F:F,"C6",'2. Spieltag'!E:E))+(SUMIF('2. Spieltag'!G:G,"C6",'2. Spieltag'!H:H))+(SUMIF('2. Spieltag'!K:K,"C6",'2. Spieltag'!J:J))</f>
        <v>12</v>
      </c>
      <c r="T18" s="53">
        <f>(SUMIF('2. Spieltag'!B:B,"C6",'2. Spieltag'!E:E))+(SUMIF('2. Spieltag'!F:F,"C6",'2. Spieltag'!C:C))+(SUMIF('2. Spieltag'!G:G,"C6",'2. Spieltag'!J:J))+(SUMIF('2. Spieltag'!K:K,"C6",'2. Spieltag'!H:H))</f>
        <v>10</v>
      </c>
      <c r="U18" s="53">
        <f>S18-T18</f>
        <v>2</v>
      </c>
      <c r="V18" s="53">
        <f>Q18+(2*P18)</f>
        <v>6</v>
      </c>
      <c r="W18" s="52">
        <f>SUM(X18:Z18)</f>
        <v>6</v>
      </c>
      <c r="X18" s="52">
        <f>COUNTIF(Berechnungen!W:W,"C6")+COUNTIF(Berechnungen!AB:AB,"C6")</f>
        <v>4</v>
      </c>
      <c r="Y18" s="52">
        <f>COUNTIF(Berechnungen!X:X,"C6")+COUNTIF(Berechnungen!Y:Y,"C6")+COUNTIF(Berechnungen!AC:AC,"C6")+COUNTIF(Berechnungen!AD:AD,"C6")</f>
        <v>1</v>
      </c>
      <c r="Z18" s="52">
        <f>COUNTIF(Berechnungen!Z:Z,"C6")+COUNTIF(Berechnungen!AE:AE,"C6")</f>
        <v>1</v>
      </c>
      <c r="AA18" s="52">
        <f>(SUMIF('3. Spieltag'!B:B,"C6",'3. Spieltag'!C:C))+(SUMIF('3. Spieltag'!F:F,"C6",'3. Spieltag'!E:E))+(SUMIF('3. Spieltag'!G:G,"C6",'3. Spieltag'!H:H))+(SUMIF('3. Spieltag'!K:K,"C6",'3. Spieltag'!J:J))</f>
        <v>15</v>
      </c>
      <c r="AB18" s="52">
        <f>(SUMIF('3. Spieltag'!B:B,"C6",'3. Spieltag'!E:E))+(SUMIF('3. Spieltag'!F:F,"C6",'3. Spieltag'!C:C))+(SUMIF('3. Spieltag'!G:G,"C6",'3. Spieltag'!J:J))+(SUMIF('3. Spieltag'!K:K,"C6",'3. Spieltag'!H:H))</f>
        <v>11</v>
      </c>
      <c r="AC18" s="52">
        <f>AA18-AB18</f>
        <v>4</v>
      </c>
      <c r="AD18" s="52">
        <f>Y18+(2*X18)</f>
        <v>9</v>
      </c>
      <c r="AE18" s="53">
        <f>SUM(AF18:AH18)</f>
        <v>6</v>
      </c>
      <c r="AF18" s="53">
        <f>COUNTIF(Berechnungen!AH:AH,"C6")+COUNTIF(Berechnungen!AM:AM,"C6")</f>
        <v>4</v>
      </c>
      <c r="AG18" s="53">
        <f>COUNTIF(Berechnungen!AI:AI,"C6")+COUNTIF(Berechnungen!AJ:AJ,"C6")+COUNTIF(Berechnungen!AN:AN,"C6")+COUNTIF(Berechnungen!AO:AO,"C6")</f>
        <v>1</v>
      </c>
      <c r="AH18" s="53">
        <f>COUNTIF(Berechnungen!AK:AK,"C6")+COUNTIF(Berechnungen!AP:AP,"C6")</f>
        <v>1</v>
      </c>
      <c r="AI18" s="53">
        <f>(SUMIF('4. Spieltag'!B:B,"C6",'4. Spieltag'!C:C))+(SUMIF('4. Spieltag'!F:F,"C6",'4. Spieltag'!E:E))+(SUMIF('4. Spieltag'!G:G,"C6",'4. Spieltag'!H:H))+(SUMIF('4. Spieltag'!K:K,"C6",'4. Spieltag'!J:J))</f>
        <v>15</v>
      </c>
      <c r="AJ18" s="53">
        <f>(SUMIF('4. Spieltag'!B:B,"C6",'4. Spieltag'!E:E))+(SUMIF('4. Spieltag'!F:F,"C6",'4. Spieltag'!C:C))+(SUMIF('4. Spieltag'!G:G,"C6",'4. Spieltag'!J:J))+(SUMIF('4. Spieltag'!K:K,"C6",'4. Spieltag'!H:H))</f>
        <v>12</v>
      </c>
      <c r="AK18" s="53">
        <f>AI18-AJ18</f>
        <v>3</v>
      </c>
      <c r="AL18" s="53">
        <f>AG18+(2*AF18)</f>
        <v>9</v>
      </c>
      <c r="AM18" s="52">
        <f>SUM(AN18:AP18)</f>
        <v>6</v>
      </c>
      <c r="AN18" s="52">
        <f>COUNTIF(Berechnungen!AS:AS,"C6")+COUNTIF(Berechnungen!AX:AX,"C6")</f>
        <v>2</v>
      </c>
      <c r="AO18" s="52">
        <f>COUNTIF(Berechnungen!AT:AT,"C6")+COUNTIF(Berechnungen!AU:AU,"C6")+COUNTIF(Berechnungen!AY:AY,"C6")+COUNTIF(Berechnungen!AZ:AZ,"C6")</f>
        <v>1</v>
      </c>
      <c r="AP18" s="52">
        <f>COUNTIF(Berechnungen!AV:AV,"C6")+COUNTIF(Berechnungen!BA:BA,"C6")</f>
        <v>3</v>
      </c>
      <c r="AQ18" s="52">
        <f>(SUMIF('5. Spieltag'!B:B,"C6",'5. Spieltag'!C:C))+(SUMIF('5. Spieltag'!F:F,"C6",'5. Spieltag'!E:E))+(SUMIF('5. Spieltag'!G:G,"C6",'5. Spieltag'!H:H))+(SUMIF('5. Spieltag'!K:K,"C6",'5. Spieltag'!J:J))</f>
        <v>18</v>
      </c>
      <c r="AR18" s="52">
        <f>(SUMIF('5. Spieltag'!B:B,"C6",'5. Spieltag'!E:E))+(SUMIF('5. Spieltag'!F:F,"C6",'5. Spieltag'!C:C))+(SUMIF('5. Spieltag'!G:G,"C6",'5. Spieltag'!J:J))+(SUMIF('5. Spieltag'!K:K,"C6",'5. Spieltag'!H:H))</f>
        <v>16</v>
      </c>
      <c r="AS18" s="52">
        <f>AQ18-AR18</f>
        <v>2</v>
      </c>
      <c r="AT18" s="52">
        <f>AO18+(2*AN18)</f>
        <v>5</v>
      </c>
      <c r="AU18" s="62">
        <f>G18+O18+W18+AE18+AM18</f>
        <v>30</v>
      </c>
      <c r="AV18" s="62">
        <f>H18+P18+X18+AF18+AN18</f>
        <v>16</v>
      </c>
      <c r="AW18" s="62">
        <f>I18+Q18+Y18+AG18+AO18</f>
        <v>3</v>
      </c>
      <c r="AX18" s="62">
        <f>J18+R18+Z18+AH18+AP18</f>
        <v>11</v>
      </c>
      <c r="AY18" s="62">
        <f>K18+S18+AA18+AI18+AQ18</f>
        <v>76</v>
      </c>
      <c r="AZ18" s="62">
        <f>L18+T18+AB18+AJ18+AR18</f>
        <v>64</v>
      </c>
      <c r="BA18" s="62">
        <f>M18+U18+AC18+AK18+AS18</f>
        <v>12</v>
      </c>
      <c r="BB18" s="62">
        <f>N18+V18+AD18+AL18+AT18</f>
        <v>35</v>
      </c>
      <c r="BC18" s="10">
        <f>IF(BB17&gt;BB18,BC17+1,IF(BA17&gt;BA18,BC17+1,IF(AY17&gt;AY18,BC17+1,BC17)))</f>
        <v>3</v>
      </c>
      <c r="BD18" s="34" t="s">
        <v>42</v>
      </c>
      <c r="BE18" s="57" t="s">
        <v>13</v>
      </c>
      <c r="BF18" s="58"/>
      <c r="BG18" s="58"/>
      <c r="BH18" s="58">
        <v>0</v>
      </c>
      <c r="BI18">
        <v>1</v>
      </c>
      <c r="BJ18">
        <v>0</v>
      </c>
      <c r="BK18" s="51">
        <v>0</v>
      </c>
      <c r="BL18">
        <f>SUM(BH18:BK18)</f>
        <v>1</v>
      </c>
      <c r="BQ18">
        <f>AY18/AU18</f>
        <v>2.5333333333333332</v>
      </c>
      <c r="BR18">
        <f>AZ18/AU18</f>
        <v>2.1333333333333333</v>
      </c>
      <c r="BS18">
        <f>BQ18-BR18</f>
        <v>0.39999999999999991</v>
      </c>
      <c r="BU18">
        <f>(BB18/(AU18*2))*100</f>
        <v>58.333333333333336</v>
      </c>
      <c r="BX18" s="60"/>
      <c r="BY18" s="65"/>
      <c r="BZ18" s="64"/>
      <c r="CA18" s="65"/>
    </row>
    <row r="19" spans="1:79" ht="15.75" thickBot="1" x14ac:dyDescent="0.3">
      <c r="A19" s="29" t="s">
        <v>38</v>
      </c>
      <c r="B19" s="57" t="s">
        <v>30</v>
      </c>
      <c r="C19" s="58"/>
      <c r="D19" s="58"/>
      <c r="E19" s="58"/>
      <c r="F19" s="10">
        <f>IF(BB18&gt;BB19,BC18+1,IF(BA18&gt;BA19,BC18+1,IF(AY18&gt;AY19,BC18+1,BC18)))</f>
        <v>4</v>
      </c>
      <c r="G19" s="52">
        <f>SUM(H19:J19)</f>
        <v>6</v>
      </c>
      <c r="H19" s="52">
        <f>COUNTIF(Berechnungen!A:A,"C2")+COUNTIF(Berechnungen!F:F,"C2")</f>
        <v>2</v>
      </c>
      <c r="I19" s="52">
        <f>COUNTIF(Berechnungen!B:B,"C2")+COUNTIF(Berechnungen!C:C,"C2")+COUNTIF(Berechnungen!G:G,"C2")+COUNTIF(Berechnungen!H:H,"C2")</f>
        <v>3</v>
      </c>
      <c r="J19" s="52">
        <f>COUNTIF(Berechnungen!D:D,"C2")+COUNTIF(Berechnungen!I:I,"C2")</f>
        <v>1</v>
      </c>
      <c r="K19" s="52">
        <f>(SUMIF('1. Spieltag'!B:B,"C2",'1. Spieltag'!C:C))+(SUMIF('1. Spieltag'!F:F,"C2",'1. Spieltag'!E:E))+(SUMIF('1. Spieltag'!G:G,"C2",'1. Spieltag'!H:H))+(SUMIF('1. Spieltag'!K:K,"C2",'1. Spieltag'!J:J))</f>
        <v>13</v>
      </c>
      <c r="L19" s="52">
        <f>(SUMIF('1. Spieltag'!B:B,"C2",'1. Spieltag'!E:E))+(SUMIF('1. Spieltag'!F:F,"C2",'1. Spieltag'!C:C))+(SUMIF('1. Spieltag'!G:G,"C2",'1. Spieltag'!J:J))+(SUMIF('1. Spieltag'!K:K,"C2",'1. Spieltag'!H:H))</f>
        <v>10</v>
      </c>
      <c r="M19" s="52">
        <f>K19-L19</f>
        <v>3</v>
      </c>
      <c r="N19" s="52">
        <f>I19+(2*H19)</f>
        <v>7</v>
      </c>
      <c r="O19" s="53">
        <f>SUM(P19:R19)</f>
        <v>6</v>
      </c>
      <c r="P19" s="53">
        <f>COUNTIF(Berechnungen!L:L,"C2")+COUNTIF(Berechnungen!Q:Q,"C2")</f>
        <v>1</v>
      </c>
      <c r="Q19" s="53">
        <f>COUNTIF(Berechnungen!M:M,"C2")+COUNTIF(Berechnungen!N:N,"C2")+COUNTIF(Berechnungen!R:R,"C2")+COUNTIF(Berechnungen!S:S,"C2")</f>
        <v>1</v>
      </c>
      <c r="R19" s="53">
        <f>COUNTIF(Berechnungen!O:O,"C2")+COUNTIF(Berechnungen!T:T,"C2")</f>
        <v>4</v>
      </c>
      <c r="S19" s="53">
        <f>(SUMIF('2. Spieltag'!B:B,"C2",'2. Spieltag'!C:C))+(SUMIF('2. Spieltag'!F:F,"C2",'2. Spieltag'!E:E))+(SUMIF('2. Spieltag'!G:G,"C2",'2. Spieltag'!H:H))+(SUMIF('2. Spieltag'!K:K,"C2",'2. Spieltag'!J:J))</f>
        <v>8</v>
      </c>
      <c r="T19" s="53">
        <f>(SUMIF('2. Spieltag'!B:B,"C2",'2. Spieltag'!E:E))+(SUMIF('2. Spieltag'!F:F,"C2",'2. Spieltag'!C:C))+(SUMIF('2. Spieltag'!G:G,"C2",'2. Spieltag'!J:J))+(SUMIF('2. Spieltag'!K:K,"C2",'2. Spieltag'!H:H))</f>
        <v>19</v>
      </c>
      <c r="U19" s="53">
        <f>S19-T19</f>
        <v>-11</v>
      </c>
      <c r="V19" s="53">
        <f>Q19+(2*P19)</f>
        <v>3</v>
      </c>
      <c r="W19" s="52">
        <f>SUM(X19:Z19)</f>
        <v>6</v>
      </c>
      <c r="X19" s="52">
        <f>COUNTIF(Berechnungen!W:W,"C2")+COUNTIF(Berechnungen!AB:AB,"C2")</f>
        <v>2</v>
      </c>
      <c r="Y19" s="52">
        <f>COUNTIF(Berechnungen!X:X,"C2")+COUNTIF(Berechnungen!Y:Y,"C2")+COUNTIF(Berechnungen!AC:AC,"C2")+COUNTIF(Berechnungen!AD:AD,"C2")</f>
        <v>2</v>
      </c>
      <c r="Z19" s="52">
        <f>COUNTIF(Berechnungen!Z:Z,"C2")+COUNTIF(Berechnungen!AE:AE,"C2")</f>
        <v>2</v>
      </c>
      <c r="AA19" s="52">
        <f>(SUMIF('3. Spieltag'!B:B,"C2",'3. Spieltag'!C:C))+(SUMIF('3. Spieltag'!F:F,"C2",'3. Spieltag'!E:E))+(SUMIF('3. Spieltag'!G:G,"C2",'3. Spieltag'!H:H))+(SUMIF('3. Spieltag'!K:K,"C2",'3. Spieltag'!J:J))</f>
        <v>11</v>
      </c>
      <c r="AB19" s="52">
        <f>(SUMIF('3. Spieltag'!B:B,"C2",'3. Spieltag'!E:E))+(SUMIF('3. Spieltag'!F:F,"C2",'3. Spieltag'!C:C))+(SUMIF('3. Spieltag'!G:G,"C2",'3. Spieltag'!J:J))+(SUMIF('3. Spieltag'!K:K,"C2",'3. Spieltag'!H:H))</f>
        <v>13</v>
      </c>
      <c r="AC19" s="52">
        <f>AA19-AB19</f>
        <v>-2</v>
      </c>
      <c r="AD19" s="52">
        <f>Y19+(2*X19)</f>
        <v>6</v>
      </c>
      <c r="AE19" s="53">
        <f>SUM(AF19:AH19)</f>
        <v>6</v>
      </c>
      <c r="AF19" s="53">
        <f>COUNTIF(Berechnungen!AH:AH,"C2")+COUNTIF(Berechnungen!AM:AM,"C2")</f>
        <v>2</v>
      </c>
      <c r="AG19" s="53">
        <f>COUNTIF(Berechnungen!AI:AI,"C2")+COUNTIF(Berechnungen!AJ:AJ,"C2")+COUNTIF(Berechnungen!AN:AN,"C2")+COUNTIF(Berechnungen!AO:AO,"C2")</f>
        <v>1</v>
      </c>
      <c r="AH19" s="53">
        <f>COUNTIF(Berechnungen!AK:AK,"C2")+COUNTIF(Berechnungen!AP:AP,"C2")</f>
        <v>3</v>
      </c>
      <c r="AI19" s="53">
        <f>(SUMIF('4. Spieltag'!B:B,"C2",'4. Spieltag'!C:C))+(SUMIF('4. Spieltag'!F:F,"C2",'4. Spieltag'!E:E))+(SUMIF('4. Spieltag'!G:G,"C2",'4. Spieltag'!H:H))+(SUMIF('4. Spieltag'!K:K,"C2",'4. Spieltag'!J:J))</f>
        <v>10</v>
      </c>
      <c r="AJ19" s="53">
        <f>(SUMIF('4. Spieltag'!B:B,"C2",'4. Spieltag'!E:E))+(SUMIF('4. Spieltag'!F:F,"C2",'4. Spieltag'!C:C))+(SUMIF('4. Spieltag'!G:G,"C2",'4. Spieltag'!J:J))+(SUMIF('4. Spieltag'!K:K,"C2",'4. Spieltag'!H:H))</f>
        <v>17</v>
      </c>
      <c r="AK19" s="53">
        <f>AI19-AJ19</f>
        <v>-7</v>
      </c>
      <c r="AL19" s="53">
        <f>AG19+(2*AF19)</f>
        <v>5</v>
      </c>
      <c r="AM19" s="52">
        <f>SUM(AN19:AP19)</f>
        <v>6</v>
      </c>
      <c r="AN19" s="52">
        <f>COUNTIF(Berechnungen!AS:AS,"C2")+COUNTIF(Berechnungen!AX:AX,"C2")</f>
        <v>5</v>
      </c>
      <c r="AO19" s="52">
        <f>COUNTIF(Berechnungen!AT:AT,"C2")+COUNTIF(Berechnungen!AU:AU,"C2")+COUNTIF(Berechnungen!AY:AY,"C2")+COUNTIF(Berechnungen!AZ:AZ,"C2")</f>
        <v>0</v>
      </c>
      <c r="AP19" s="52">
        <f>COUNTIF(Berechnungen!AV:AV,"C2")+COUNTIF(Berechnungen!BA:BA,"C2")</f>
        <v>1</v>
      </c>
      <c r="AQ19" s="52">
        <f>(SUMIF('5. Spieltag'!B:B,"C2",'5. Spieltag'!C:C))+(SUMIF('5. Spieltag'!F:F,"C2",'5. Spieltag'!E:E))+(SUMIF('5. Spieltag'!G:G,"C2",'5. Spieltag'!H:H))+(SUMIF('5. Spieltag'!K:K,"C2",'5. Spieltag'!J:J))</f>
        <v>24</v>
      </c>
      <c r="AR19" s="52">
        <f>(SUMIF('5. Spieltag'!B:B,"C2",'5. Spieltag'!E:E))+(SUMIF('5. Spieltag'!F:F,"C2",'5. Spieltag'!C:C))+(SUMIF('5. Spieltag'!G:G,"C2",'5. Spieltag'!J:J))+(SUMIF('5. Spieltag'!K:K,"C2",'5. Spieltag'!H:H))</f>
        <v>10</v>
      </c>
      <c r="AS19" s="52">
        <f>AQ19-AR19</f>
        <v>14</v>
      </c>
      <c r="AT19" s="52">
        <f>AO19+(2*AN19)</f>
        <v>10</v>
      </c>
      <c r="AU19" s="62">
        <f>G19+O19+W19+AE19+AM19</f>
        <v>30</v>
      </c>
      <c r="AV19" s="62">
        <f>H19+P19+X19+AF19+AN19</f>
        <v>12</v>
      </c>
      <c r="AW19" s="62">
        <f>I19+Q19+Y19+AG19+AO19</f>
        <v>7</v>
      </c>
      <c r="AX19" s="62">
        <f>J19+R19+Z19+AH19+AP19</f>
        <v>11</v>
      </c>
      <c r="AY19" s="62">
        <f>K19+S19+AA19+AI19+AQ19</f>
        <v>66</v>
      </c>
      <c r="AZ19" s="62">
        <f>L19+T19+AB19+AJ19+AR19</f>
        <v>69</v>
      </c>
      <c r="BA19" s="62">
        <f>M19+U19+AC19+AK19+AS19</f>
        <v>-3</v>
      </c>
      <c r="BB19" s="62">
        <f>N19+V19+AD19+AL19+AT19</f>
        <v>31</v>
      </c>
      <c r="BC19" s="10">
        <f>IF(BB18&gt;BB19,BC18+1,IF(BA18&gt;BA19,BC18+1,IF(AY18&gt;AY19,BC18+1,BC18)))</f>
        <v>4</v>
      </c>
      <c r="BD19" s="29" t="s">
        <v>38</v>
      </c>
      <c r="BE19" s="57" t="s">
        <v>30</v>
      </c>
      <c r="BF19" s="58"/>
      <c r="BG19" s="58"/>
      <c r="BH19" s="58">
        <v>-2</v>
      </c>
      <c r="BI19">
        <v>1</v>
      </c>
      <c r="BJ19">
        <v>-1</v>
      </c>
      <c r="BK19" s="51">
        <v>1</v>
      </c>
      <c r="BL19">
        <f>SUM(BH19:BK19)</f>
        <v>-1</v>
      </c>
      <c r="BQ19">
        <f>AY19/AU19</f>
        <v>2.2000000000000002</v>
      </c>
      <c r="BR19">
        <f>AZ19/AU19</f>
        <v>2.2999999999999998</v>
      </c>
      <c r="BS19">
        <f>BQ19-BR19</f>
        <v>-9.9999999999999645E-2</v>
      </c>
      <c r="BU19">
        <f>(BB19/(AU19*2))*100</f>
        <v>51.666666666666671</v>
      </c>
      <c r="BX19" s="60"/>
      <c r="BY19" s="65"/>
      <c r="BZ19" s="64"/>
      <c r="CA19" s="65"/>
    </row>
    <row r="20" spans="1:79" ht="15.75" thickBot="1" x14ac:dyDescent="0.3">
      <c r="A20" s="35" t="s">
        <v>41</v>
      </c>
      <c r="B20" s="57" t="s">
        <v>32</v>
      </c>
      <c r="C20" s="58"/>
      <c r="D20" s="58"/>
      <c r="E20" s="58"/>
      <c r="F20" s="10">
        <f>IF(BB19&gt;BB20,BC19+1,IF(BA19&gt;BA20,BC19+1,IF(AY19&gt;AY20,BC19+1,BC19)))</f>
        <v>5</v>
      </c>
      <c r="G20" s="52">
        <f>SUM(H20:J20)</f>
        <v>6</v>
      </c>
      <c r="H20" s="52">
        <f>COUNTIF(Berechnungen!A:A,"C5")+COUNTIF(Berechnungen!F:F,"C5")</f>
        <v>1</v>
      </c>
      <c r="I20" s="52">
        <f>COUNTIF(Berechnungen!B:B,"C5")+COUNTIF(Berechnungen!C:C,"C5")+COUNTIF(Berechnungen!G:G,"C5")+COUNTIF(Berechnungen!H:H,"C5")</f>
        <v>2</v>
      </c>
      <c r="J20" s="52">
        <f>COUNTIF(Berechnungen!D:D,"C5")+COUNTIF(Berechnungen!I:I,"C5")</f>
        <v>3</v>
      </c>
      <c r="K20" s="52">
        <f>(SUMIF('1. Spieltag'!B:B,"C5",'1. Spieltag'!C:C))+(SUMIF('1. Spieltag'!F:F,"C5",'1. Spieltag'!E:E))+(SUMIF('1. Spieltag'!G:G,"C5",'1. Spieltag'!H:H))+(SUMIF('1. Spieltag'!K:K,"C5",'1. Spieltag'!J:J))</f>
        <v>14</v>
      </c>
      <c r="L20" s="52">
        <f>(SUMIF('1. Spieltag'!B:B,"C5",'1. Spieltag'!E:E))+(SUMIF('1. Spieltag'!F:F,"C5",'1. Spieltag'!C:C))+(SUMIF('1. Spieltag'!G:G,"C5",'1. Spieltag'!J:J))+(SUMIF('1. Spieltag'!K:K,"C5",'1. Spieltag'!H:H))</f>
        <v>16</v>
      </c>
      <c r="M20" s="52">
        <f>K20-L20</f>
        <v>-2</v>
      </c>
      <c r="N20" s="52">
        <f>I20+(2*H20)</f>
        <v>4</v>
      </c>
      <c r="O20" s="53">
        <f>SUM(P20:R20)</f>
        <v>6</v>
      </c>
      <c r="P20" s="53">
        <f>COUNTIF(Berechnungen!L:L,"C5")+COUNTIF(Berechnungen!Q:Q,"C5")</f>
        <v>4</v>
      </c>
      <c r="Q20" s="53">
        <f>COUNTIF(Berechnungen!M:M,"C5")+COUNTIF(Berechnungen!N:N,"C5")+COUNTIF(Berechnungen!R:R,"C5")+COUNTIF(Berechnungen!S:S,"C5")</f>
        <v>0</v>
      </c>
      <c r="R20" s="53">
        <f>COUNTIF(Berechnungen!O:O,"C5")+COUNTIF(Berechnungen!T:T,"C5")</f>
        <v>2</v>
      </c>
      <c r="S20" s="53">
        <f>(SUMIF('2. Spieltag'!B:B,"C5",'2. Spieltag'!C:C))+(SUMIF('2. Spieltag'!F:F,"C5",'2. Spieltag'!E:E))+(SUMIF('2. Spieltag'!G:G,"C5",'2. Spieltag'!H:H))+(SUMIF('2. Spieltag'!K:K,"C5",'2. Spieltag'!J:J))</f>
        <v>18</v>
      </c>
      <c r="T20" s="53">
        <f>(SUMIF('2. Spieltag'!B:B,"C5",'2. Spieltag'!E:E))+(SUMIF('2. Spieltag'!F:F,"C5",'2. Spieltag'!C:C))+(SUMIF('2. Spieltag'!G:G,"C5",'2. Spieltag'!J:J))+(SUMIF('2. Spieltag'!K:K,"C5",'2. Spieltag'!H:H))</f>
        <v>11</v>
      </c>
      <c r="U20" s="53">
        <f>S20-T20</f>
        <v>7</v>
      </c>
      <c r="V20" s="53">
        <f>Q20+(2*P20)</f>
        <v>8</v>
      </c>
      <c r="W20" s="52">
        <f>SUM(X20:Z20)</f>
        <v>6</v>
      </c>
      <c r="X20" s="52">
        <f>COUNTIF(Berechnungen!W:W,"C5")+COUNTIF(Berechnungen!AB:AB,"C5")</f>
        <v>0</v>
      </c>
      <c r="Y20" s="52">
        <f>COUNTIF(Berechnungen!X:X,"C5")+COUNTIF(Berechnungen!Y:Y,"C5")+COUNTIF(Berechnungen!AC:AC,"C5")+COUNTIF(Berechnungen!AD:AD,"C5")</f>
        <v>0</v>
      </c>
      <c r="Z20" s="52">
        <f>COUNTIF(Berechnungen!Z:Z,"C5")+COUNTIF(Berechnungen!AE:AE,"C5")</f>
        <v>6</v>
      </c>
      <c r="AA20" s="52">
        <f>(SUMIF('3. Spieltag'!B:B,"C5",'3. Spieltag'!C:C))+(SUMIF('3. Spieltag'!F:F,"C5",'3. Spieltag'!E:E))+(SUMIF('3. Spieltag'!G:G,"C5",'3. Spieltag'!H:H))+(SUMIF('3. Spieltag'!K:K,"C5",'3. Spieltag'!J:J))</f>
        <v>6</v>
      </c>
      <c r="AB20" s="52">
        <f>(SUMIF('3. Spieltag'!B:B,"C5",'3. Spieltag'!E:E))+(SUMIF('3. Spieltag'!F:F,"C5",'3. Spieltag'!C:C))+(SUMIF('3. Spieltag'!G:G,"C5",'3. Spieltag'!J:J))+(SUMIF('3. Spieltag'!K:K,"C5",'3. Spieltag'!H:H))</f>
        <v>22</v>
      </c>
      <c r="AC20" s="52">
        <f>AA20-AB20</f>
        <v>-16</v>
      </c>
      <c r="AD20" s="52">
        <f>Y20+(2*X20)</f>
        <v>0</v>
      </c>
      <c r="AE20" s="53">
        <f>SUM(AF20:AH20)</f>
        <v>6</v>
      </c>
      <c r="AF20" s="53">
        <f>COUNTIF(Berechnungen!AH:AH,"C5")+COUNTIF(Berechnungen!AM:AM,"C5")</f>
        <v>4</v>
      </c>
      <c r="AG20" s="53">
        <f>COUNTIF(Berechnungen!AI:AI,"C5")+COUNTIF(Berechnungen!AJ:AJ,"C5")+COUNTIF(Berechnungen!AN:AN,"C5")+COUNTIF(Berechnungen!AO:AO,"C5")</f>
        <v>1</v>
      </c>
      <c r="AH20" s="53">
        <f>COUNTIF(Berechnungen!AK:AK,"C5")+COUNTIF(Berechnungen!AP:AP,"C5")</f>
        <v>1</v>
      </c>
      <c r="AI20" s="53">
        <f>(SUMIF('4. Spieltag'!B:B,"C5",'4. Spieltag'!C:C))+(SUMIF('4. Spieltag'!F:F,"C5",'4. Spieltag'!E:E))+(SUMIF('4. Spieltag'!G:G,"C5",'4. Spieltag'!H:H))+(SUMIF('4. Spieltag'!K:K,"C5",'4. Spieltag'!J:J))</f>
        <v>25</v>
      </c>
      <c r="AJ20" s="53">
        <f>(SUMIF('4. Spieltag'!B:B,"C5",'4. Spieltag'!E:E))+(SUMIF('4. Spieltag'!F:F,"C5",'4. Spieltag'!C:C))+(SUMIF('4. Spieltag'!G:G,"C5",'4. Spieltag'!J:J))+(SUMIF('4. Spieltag'!K:K,"C5",'4. Spieltag'!H:H))</f>
        <v>14</v>
      </c>
      <c r="AK20" s="53">
        <f>AI20-AJ20</f>
        <v>11</v>
      </c>
      <c r="AL20" s="53">
        <f>AG20+(2*AF20)</f>
        <v>9</v>
      </c>
      <c r="AM20" s="52">
        <f>SUM(AN20:AP20)</f>
        <v>6</v>
      </c>
      <c r="AN20" s="52">
        <f>COUNTIF(Berechnungen!AS:AS,"C5")+COUNTIF(Berechnungen!AX:AX,"C5")</f>
        <v>4</v>
      </c>
      <c r="AO20" s="52">
        <f>COUNTIF(Berechnungen!AT:AT,"C5")+COUNTIF(Berechnungen!AU:AU,"C5")+COUNTIF(Berechnungen!AY:AY,"C5")+COUNTIF(Berechnungen!AZ:AZ,"C5")</f>
        <v>0</v>
      </c>
      <c r="AP20" s="52">
        <f>COUNTIF(Berechnungen!AV:AV,"C5")+COUNTIF(Berechnungen!BA:BA,"C5")</f>
        <v>2</v>
      </c>
      <c r="AQ20" s="52">
        <f>(SUMIF('5. Spieltag'!B:B,"C5",'5. Spieltag'!C:C))+(SUMIF('5. Spieltag'!F:F,"C5",'5. Spieltag'!E:E))+(SUMIF('5. Spieltag'!G:G,"C5",'5. Spieltag'!H:H))+(SUMIF('5. Spieltag'!K:K,"C5",'5. Spieltag'!J:J))</f>
        <v>15</v>
      </c>
      <c r="AR20" s="52">
        <f>(SUMIF('5. Spieltag'!B:B,"C5",'5. Spieltag'!E:E))+(SUMIF('5. Spieltag'!F:F,"C5",'5. Spieltag'!C:C))+(SUMIF('5. Spieltag'!G:G,"C5",'5. Spieltag'!J:J))+(SUMIF('5. Spieltag'!K:K,"C5",'5. Spieltag'!H:H))</f>
        <v>12</v>
      </c>
      <c r="AS20" s="52">
        <f>AQ20-AR20</f>
        <v>3</v>
      </c>
      <c r="AT20" s="52">
        <f>AO20+(2*AN20)</f>
        <v>8</v>
      </c>
      <c r="AU20" s="62">
        <f>G20+O20+W20+AE20+AM20</f>
        <v>30</v>
      </c>
      <c r="AV20" s="62">
        <f>H20+P20+X20+AF20+AN20</f>
        <v>13</v>
      </c>
      <c r="AW20" s="62">
        <f>I20+Q20+Y20+AG20+AO20</f>
        <v>3</v>
      </c>
      <c r="AX20" s="62">
        <f>J20+R20+Z20+AH20+AP20</f>
        <v>14</v>
      </c>
      <c r="AY20" s="62">
        <f>K20+S20+AA20+AI20+AQ20</f>
        <v>78</v>
      </c>
      <c r="AZ20" s="62">
        <f>L20+T20+AB20+AJ20+AR20</f>
        <v>75</v>
      </c>
      <c r="BA20" s="62">
        <f>M20+U20+AC20+AK20+AS20</f>
        <v>3</v>
      </c>
      <c r="BB20" s="62">
        <f>N20+V20+AD20+AL20+AT20</f>
        <v>29</v>
      </c>
      <c r="BC20" s="10">
        <f>IF(BB19&gt;BB20,BC19+1,IF(BA19&gt;BA20,BC19+1,IF(AY19&gt;AY20,BC19+1,BC19)))</f>
        <v>5</v>
      </c>
      <c r="BD20" s="35" t="s">
        <v>41</v>
      </c>
      <c r="BE20" s="57" t="s">
        <v>32</v>
      </c>
      <c r="BF20" s="58"/>
      <c r="BG20" s="58"/>
      <c r="BH20" s="58">
        <v>2</v>
      </c>
      <c r="BI20">
        <v>-2</v>
      </c>
      <c r="BJ20">
        <v>1</v>
      </c>
      <c r="BK20" s="51">
        <v>-1</v>
      </c>
      <c r="BL20">
        <f>SUM(BH20:BK20)</f>
        <v>0</v>
      </c>
      <c r="BQ20">
        <f>AY20/AU20</f>
        <v>2.6</v>
      </c>
      <c r="BR20">
        <f>AZ20/AU20</f>
        <v>2.5</v>
      </c>
      <c r="BS20">
        <f>BQ20-BR20</f>
        <v>0.10000000000000009</v>
      </c>
      <c r="BU20">
        <f>(BB20/(AU20*2))*100</f>
        <v>48.333333333333336</v>
      </c>
      <c r="BX20" s="60"/>
      <c r="BY20" s="65"/>
      <c r="BZ20" s="64"/>
      <c r="CA20" s="65"/>
    </row>
    <row r="21" spans="1:79" ht="15.75" thickBot="1" x14ac:dyDescent="0.3">
      <c r="A21" s="33" t="s">
        <v>40</v>
      </c>
      <c r="B21" s="57" t="s">
        <v>31</v>
      </c>
      <c r="C21" s="58"/>
      <c r="D21" s="58"/>
      <c r="E21" s="58"/>
      <c r="F21" s="10">
        <f>IF(BB20&gt;BB21,BC20+1,IF(BA20&gt;BA21,BC20+1,IF(AY20&gt;AY21,BC20+1,BC20)))</f>
        <v>6</v>
      </c>
      <c r="G21" s="52">
        <f>SUM(H21:J21)</f>
        <v>6</v>
      </c>
      <c r="H21" s="52">
        <f>COUNTIF(Berechnungen!A:A,"C4")+COUNTIF(Berechnungen!F:F,"C4")</f>
        <v>1</v>
      </c>
      <c r="I21" s="52">
        <f>COUNTIF(Berechnungen!B:B,"C4")+COUNTIF(Berechnungen!C:C,"C4")+COUNTIF(Berechnungen!G:G,"C4")+COUNTIF(Berechnungen!H:H,"C4")</f>
        <v>2</v>
      </c>
      <c r="J21" s="52">
        <f>COUNTIF(Berechnungen!D:D,"C4")+COUNTIF(Berechnungen!I:I,"C4")</f>
        <v>3</v>
      </c>
      <c r="K21" s="52">
        <f>(SUMIF('1. Spieltag'!B:B,"C4",'1. Spieltag'!C:C))+(SUMIF('1. Spieltag'!F:F,"C4",'1. Spieltag'!E:E))+(SUMIF('1. Spieltag'!G:G,"C4",'1. Spieltag'!H:H))+(SUMIF('1. Spieltag'!K:K,"C4",'1. Spieltag'!J:J))</f>
        <v>11</v>
      </c>
      <c r="L21" s="52">
        <f>(SUMIF('1. Spieltag'!B:B,"C4",'1. Spieltag'!E:E))+(SUMIF('1. Spieltag'!F:F,"C4",'1. Spieltag'!C:C))+(SUMIF('1. Spieltag'!G:G,"C4",'1. Spieltag'!J:J))+(SUMIF('1. Spieltag'!K:K,"C4",'1. Spieltag'!H:H))</f>
        <v>17</v>
      </c>
      <c r="M21" s="52">
        <f>K21-L21</f>
        <v>-6</v>
      </c>
      <c r="N21" s="52">
        <f>I21+(2*H21)</f>
        <v>4</v>
      </c>
      <c r="O21" s="53">
        <f>SUM(P21:R21)</f>
        <v>6</v>
      </c>
      <c r="P21" s="53">
        <f>COUNTIF(Berechnungen!L:L,"C4")+COUNTIF(Berechnungen!Q:Q,"C4")</f>
        <v>0</v>
      </c>
      <c r="Q21" s="53">
        <f>COUNTIF(Berechnungen!M:M,"C4")+COUNTIF(Berechnungen!N:N,"C4")+COUNTIF(Berechnungen!R:R,"C4")+COUNTIF(Berechnungen!S:S,"C4")</f>
        <v>1</v>
      </c>
      <c r="R21" s="53">
        <f>COUNTIF(Berechnungen!O:O,"C4")+COUNTIF(Berechnungen!T:T,"C4")</f>
        <v>5</v>
      </c>
      <c r="S21" s="53">
        <f>(SUMIF('2. Spieltag'!B:B,"C4",'2. Spieltag'!C:C))+(SUMIF('2. Spieltag'!F:F,"C4",'2. Spieltag'!E:E))+(SUMIF('2. Spieltag'!G:G,"C4",'2. Spieltag'!H:H))+(SUMIF('2. Spieltag'!K:K,"C4",'2. Spieltag'!J:J))</f>
        <v>7</v>
      </c>
      <c r="T21" s="53">
        <f>(SUMIF('2. Spieltag'!B:B,"C4",'2. Spieltag'!E:E))+(SUMIF('2. Spieltag'!F:F,"C4",'2. Spieltag'!C:C))+(SUMIF('2. Spieltag'!G:G,"C4",'2. Spieltag'!J:J))+(SUMIF('2. Spieltag'!K:K,"C4",'2. Spieltag'!H:H))</f>
        <v>18</v>
      </c>
      <c r="U21" s="53">
        <f>S21-T21</f>
        <v>-11</v>
      </c>
      <c r="V21" s="53">
        <f>Q21+(2*P21)</f>
        <v>1</v>
      </c>
      <c r="W21" s="52">
        <f>SUM(X21:Z21)</f>
        <v>6</v>
      </c>
      <c r="X21" s="52">
        <f>COUNTIF(Berechnungen!W:W,"C4")+COUNTIF(Berechnungen!AB:AB,"C4")</f>
        <v>1</v>
      </c>
      <c r="Y21" s="52">
        <f>COUNTIF(Berechnungen!X:X,"C4")+COUNTIF(Berechnungen!Y:Y,"C4")+COUNTIF(Berechnungen!AC:AC,"C4")+COUNTIF(Berechnungen!AD:AD,"C4")</f>
        <v>2</v>
      </c>
      <c r="Z21" s="52">
        <f>COUNTIF(Berechnungen!Z:Z,"C4")+COUNTIF(Berechnungen!AE:AE,"C4")</f>
        <v>3</v>
      </c>
      <c r="AA21" s="52">
        <f>(SUMIF('3. Spieltag'!B:B,"C4",'3. Spieltag'!C:C))+(SUMIF('3. Spieltag'!F:F,"C4",'3. Spieltag'!E:E))+(SUMIF('3. Spieltag'!G:G,"C4",'3. Spieltag'!H:H))+(SUMIF('3. Spieltag'!K:K,"C4",'3. Spieltag'!J:J))</f>
        <v>12</v>
      </c>
      <c r="AB21" s="52">
        <f>(SUMIF('3. Spieltag'!B:B,"C4",'3. Spieltag'!E:E))+(SUMIF('3. Spieltag'!F:F,"C4",'3. Spieltag'!C:C))+(SUMIF('3. Spieltag'!G:G,"C4",'3. Spieltag'!J:J))+(SUMIF('3. Spieltag'!K:K,"C4",'3. Spieltag'!H:H))</f>
        <v>25</v>
      </c>
      <c r="AC21" s="52">
        <f>AA21-AB21</f>
        <v>-13</v>
      </c>
      <c r="AD21" s="52">
        <f>Y21+(2*X21)</f>
        <v>4</v>
      </c>
      <c r="AE21" s="53">
        <f>SUM(AF21:AH21)</f>
        <v>6</v>
      </c>
      <c r="AF21" s="53">
        <f>COUNTIF(Berechnungen!AH:AH,"C4")+COUNTIF(Berechnungen!AM:AM,"C4")</f>
        <v>0</v>
      </c>
      <c r="AG21" s="53">
        <f>COUNTIF(Berechnungen!AI:AI,"C4")+COUNTIF(Berechnungen!AJ:AJ,"C4")+COUNTIF(Berechnungen!AN:AN,"C4")+COUNTIF(Berechnungen!AO:AO,"C4")</f>
        <v>1</v>
      </c>
      <c r="AH21" s="53">
        <f>COUNTIF(Berechnungen!AK:AK,"C4")+COUNTIF(Berechnungen!AP:AP,"C4")</f>
        <v>5</v>
      </c>
      <c r="AI21" s="53">
        <f>(SUMIF('4. Spieltag'!B:B,"C4",'4. Spieltag'!C:C))+(SUMIF('4. Spieltag'!F:F,"C4",'4. Spieltag'!E:E))+(SUMIF('4. Spieltag'!G:G,"C4",'4. Spieltag'!H:H))+(SUMIF('4. Spieltag'!K:K,"C4",'4. Spieltag'!J:J))</f>
        <v>5</v>
      </c>
      <c r="AJ21" s="53">
        <f>(SUMIF('4. Spieltag'!B:B,"C4",'4. Spieltag'!E:E))+(SUMIF('4. Spieltag'!F:F,"C4",'4. Spieltag'!C:C))+(SUMIF('4. Spieltag'!G:G,"C4",'4. Spieltag'!J:J))+(SUMIF('4. Spieltag'!K:K,"C4",'4. Spieltag'!H:H))</f>
        <v>14</v>
      </c>
      <c r="AK21" s="53">
        <f>AI21-AJ21</f>
        <v>-9</v>
      </c>
      <c r="AL21" s="53">
        <f>AG21+(2*AF21)</f>
        <v>1</v>
      </c>
      <c r="AM21" s="52">
        <f>SUM(AN21:AP21)</f>
        <v>6</v>
      </c>
      <c r="AN21" s="52">
        <f>COUNTIF(Berechnungen!AS:AS,"C4")+COUNTIF(Berechnungen!AX:AX,"C4")</f>
        <v>2</v>
      </c>
      <c r="AO21" s="52">
        <f>COUNTIF(Berechnungen!AT:AT,"C4")+COUNTIF(Berechnungen!AU:AU,"C4")+COUNTIF(Berechnungen!AY:AY,"C4")+COUNTIF(Berechnungen!AZ:AZ,"C4")</f>
        <v>0</v>
      </c>
      <c r="AP21" s="52">
        <f>COUNTIF(Berechnungen!AV:AV,"C4")+COUNTIF(Berechnungen!BA:BA,"C4")</f>
        <v>4</v>
      </c>
      <c r="AQ21" s="52">
        <f>(SUMIF('5. Spieltag'!B:B,"C4",'5. Spieltag'!C:C))+(SUMIF('5. Spieltag'!F:F,"C4",'5. Spieltag'!E:E))+(SUMIF('5. Spieltag'!G:G,"C4",'5. Spieltag'!H:H))+(SUMIF('5. Spieltag'!K:K,"C4",'5. Spieltag'!J:J))</f>
        <v>7</v>
      </c>
      <c r="AR21" s="52">
        <f>(SUMIF('5. Spieltag'!B:B,"C4",'5. Spieltag'!E:E))+(SUMIF('5. Spieltag'!F:F,"C4",'5. Spieltag'!C:C))+(SUMIF('5. Spieltag'!G:G,"C4",'5. Spieltag'!J:J))+(SUMIF('5. Spieltag'!K:K,"C4",'5. Spieltag'!H:H))</f>
        <v>22</v>
      </c>
      <c r="AS21" s="52">
        <f>AQ21-AR21</f>
        <v>-15</v>
      </c>
      <c r="AT21" s="52">
        <f>AO21+(2*AN21)</f>
        <v>4</v>
      </c>
      <c r="AU21" s="62">
        <f>G21+O21+W21+AE21+AM21</f>
        <v>30</v>
      </c>
      <c r="AV21" s="62">
        <f>H21+P21+X21+AF21+AN21</f>
        <v>4</v>
      </c>
      <c r="AW21" s="62">
        <f>I21+Q21+Y21+AG21+AO21</f>
        <v>6</v>
      </c>
      <c r="AX21" s="62">
        <f>J21+R21+Z21+AH21+AP21</f>
        <v>20</v>
      </c>
      <c r="AY21" s="62">
        <f>K21+S21+AA21+AI21+AQ21</f>
        <v>42</v>
      </c>
      <c r="AZ21" s="62">
        <f>L21+T21+AB21+AJ21+AR21</f>
        <v>96</v>
      </c>
      <c r="BA21" s="62">
        <f>M21+U21+AC21+AK21+AS21</f>
        <v>-54</v>
      </c>
      <c r="BB21" s="62">
        <f>N21+V21+AD21+AL21+AT21</f>
        <v>14</v>
      </c>
      <c r="BC21" s="10">
        <f>IF(BB20&gt;BB21,BC20+1,IF(BA20&gt;BA21,BC20+1,IF(AY20&gt;AY21,BC20+1,BC20)))</f>
        <v>6</v>
      </c>
      <c r="BD21" s="33" t="s">
        <v>40</v>
      </c>
      <c r="BE21" s="57" t="s">
        <v>31</v>
      </c>
      <c r="BF21" s="58"/>
      <c r="BG21" s="58"/>
      <c r="BH21" s="58">
        <v>-1</v>
      </c>
      <c r="BI21">
        <v>0</v>
      </c>
      <c r="BJ21">
        <v>0</v>
      </c>
      <c r="BK21" s="51">
        <v>1</v>
      </c>
      <c r="BL21">
        <f>SUM(BH21:BK21)</f>
        <v>0</v>
      </c>
      <c r="BQ21">
        <f>AY21/AU21</f>
        <v>1.4</v>
      </c>
      <c r="BR21">
        <f>AZ21/AU21</f>
        <v>3.2</v>
      </c>
      <c r="BS21">
        <f>BQ21-BR21</f>
        <v>-1.8000000000000003</v>
      </c>
      <c r="BU21">
        <f>(BB21/(AU21*2))*100</f>
        <v>23.333333333333332</v>
      </c>
      <c r="BX21" s="60"/>
      <c r="BY21" s="65"/>
      <c r="BZ21" s="64"/>
      <c r="CA21" s="65"/>
    </row>
    <row r="22" spans="1:79" ht="15.75" thickBot="1" x14ac:dyDescent="0.3">
      <c r="A22" s="30" t="s">
        <v>39</v>
      </c>
      <c r="B22" s="57" t="s">
        <v>10</v>
      </c>
      <c r="C22" s="58"/>
      <c r="D22" s="58"/>
      <c r="E22" s="58"/>
      <c r="F22" s="10">
        <f>IF(BB21&gt;BB22,BC21+1,IF(BA21&gt;BA22,BC21+1,IF(AY21&gt;AY22,BC21+1,BC21)))</f>
        <v>7</v>
      </c>
      <c r="G22" s="52">
        <f>SUM(H22:J22)</f>
        <v>6</v>
      </c>
      <c r="H22" s="52">
        <f>COUNTIF(Berechnungen!A:A,"C3")+COUNTIF(Berechnungen!F:F,"C3")</f>
        <v>1</v>
      </c>
      <c r="I22" s="52">
        <f>COUNTIF(Berechnungen!B:B,"C3")+COUNTIF(Berechnungen!C:C,"C3")+COUNTIF(Berechnungen!G:G,"C3")+COUNTIF(Berechnungen!H:H,"C3")</f>
        <v>0</v>
      </c>
      <c r="J22" s="52">
        <f>COUNTIF(Berechnungen!D:D,"C3")+COUNTIF(Berechnungen!I:I,"C3")</f>
        <v>5</v>
      </c>
      <c r="K22" s="52">
        <f>(SUMIF('1. Spieltag'!B:B,"C3",'1. Spieltag'!C:C))+(SUMIF('1. Spieltag'!F:F,"C3",'1. Spieltag'!E:E))+(SUMIF('1. Spieltag'!G:G,"C3",'1. Spieltag'!H:H))+(SUMIF('1. Spieltag'!K:K,"C3",'1. Spieltag'!J:J))</f>
        <v>10</v>
      </c>
      <c r="L22" s="52">
        <f>(SUMIF('1. Spieltag'!B:B,"C3",'1. Spieltag'!E:E))+(SUMIF('1. Spieltag'!F:F,"C3",'1. Spieltag'!C:C))+(SUMIF('1. Spieltag'!G:G,"C3",'1. Spieltag'!J:J))+(SUMIF('1. Spieltag'!K:K,"C3",'1. Spieltag'!H:H))</f>
        <v>29</v>
      </c>
      <c r="M22" s="52">
        <f>K22-L22</f>
        <v>-19</v>
      </c>
      <c r="N22" s="52">
        <f>I22+(2*H22)</f>
        <v>2</v>
      </c>
      <c r="O22" s="53">
        <f>SUM(P22:R22)</f>
        <v>6</v>
      </c>
      <c r="P22" s="53">
        <f>COUNTIF(Berechnungen!L:L,"C3")+COUNTIF(Berechnungen!Q:Q,"C3")</f>
        <v>2</v>
      </c>
      <c r="Q22" s="53">
        <f>COUNTIF(Berechnungen!M:M,"C3")+COUNTIF(Berechnungen!N:N,"C3")+COUNTIF(Berechnungen!R:R,"C3")+COUNTIF(Berechnungen!S:S,"C3")</f>
        <v>0</v>
      </c>
      <c r="R22" s="53">
        <f>COUNTIF(Berechnungen!O:O,"C3")+COUNTIF(Berechnungen!T:T,"C3")</f>
        <v>4</v>
      </c>
      <c r="S22" s="53">
        <f>(SUMIF('2. Spieltag'!B:B,"C3",'2. Spieltag'!C:C))+(SUMIF('2. Spieltag'!F:F,"C3",'2. Spieltag'!E:E))+(SUMIF('2. Spieltag'!G:G,"C3",'2. Spieltag'!H:H))+(SUMIF('2. Spieltag'!K:K,"C3",'2. Spieltag'!J:J))</f>
        <v>14</v>
      </c>
      <c r="T22" s="53">
        <f>(SUMIF('2. Spieltag'!B:B,"C3",'2. Spieltag'!E:E))+(SUMIF('2. Spieltag'!F:F,"C3",'2. Spieltag'!C:C))+(SUMIF('2. Spieltag'!G:G,"C3",'2. Spieltag'!J:J))+(SUMIF('2. Spieltag'!K:K,"C3",'2. Spieltag'!H:H))</f>
        <v>28</v>
      </c>
      <c r="U22" s="53">
        <f>S22-T22</f>
        <v>-14</v>
      </c>
      <c r="V22" s="53">
        <f>Q22+(2*P22)</f>
        <v>4</v>
      </c>
      <c r="W22" s="52">
        <f>SUM(X22:Z22)</f>
        <v>6</v>
      </c>
      <c r="X22" s="52">
        <f>COUNTIF(Berechnungen!W:W,"C3")+COUNTIF(Berechnungen!AB:AB,"C3")</f>
        <v>1</v>
      </c>
      <c r="Y22" s="52">
        <f>COUNTIF(Berechnungen!X:X,"C3")+COUNTIF(Berechnungen!Y:Y,"C3")+COUNTIF(Berechnungen!AC:AC,"C3")+COUNTIF(Berechnungen!AD:AD,"C3")</f>
        <v>2</v>
      </c>
      <c r="Z22" s="52">
        <f>COUNTIF(Berechnungen!Z:Z,"C3")+COUNTIF(Berechnungen!AE:AE,"C3")</f>
        <v>3</v>
      </c>
      <c r="AA22" s="52">
        <f>(SUMIF('3. Spieltag'!B:B,"C3",'3. Spieltag'!C:C))+(SUMIF('3. Spieltag'!F:F,"C3",'3. Spieltag'!E:E))+(SUMIF('3. Spieltag'!G:G,"C3",'3. Spieltag'!H:H))+(SUMIF('3. Spieltag'!K:K,"C3",'3. Spieltag'!J:J))</f>
        <v>15</v>
      </c>
      <c r="AB22" s="52">
        <f>(SUMIF('3. Spieltag'!B:B,"C3",'3. Spieltag'!E:E))+(SUMIF('3. Spieltag'!F:F,"C3",'3. Spieltag'!C:C))+(SUMIF('3. Spieltag'!G:G,"C3",'3. Spieltag'!J:J))+(SUMIF('3. Spieltag'!K:K,"C3",'3. Spieltag'!H:H))</f>
        <v>21</v>
      </c>
      <c r="AC22" s="52">
        <f>AA22-AB22</f>
        <v>-6</v>
      </c>
      <c r="AD22" s="52">
        <f>Y22+(2*X22)</f>
        <v>4</v>
      </c>
      <c r="AE22" s="53">
        <f>SUM(AF22:AH22)</f>
        <v>6</v>
      </c>
      <c r="AF22" s="53">
        <f>COUNTIF(Berechnungen!AH:AH,"C3")+COUNTIF(Berechnungen!AM:AM,"C3")</f>
        <v>0</v>
      </c>
      <c r="AG22" s="53">
        <f>COUNTIF(Berechnungen!AI:AI,"C3")+COUNTIF(Berechnungen!AJ:AJ,"C3")+COUNTIF(Berechnungen!AN:AN,"C3")+COUNTIF(Berechnungen!AO:AO,"C3")</f>
        <v>1</v>
      </c>
      <c r="AH22" s="53">
        <f>COUNTIF(Berechnungen!AK:AK,"C3")+COUNTIF(Berechnungen!AP:AP,"C3")</f>
        <v>5</v>
      </c>
      <c r="AI22" s="53">
        <f>(SUMIF('4. Spieltag'!B:B,"C3",'4. Spieltag'!C:C))+(SUMIF('4. Spieltag'!F:F,"C3",'4. Spieltag'!E:E))+(SUMIF('4. Spieltag'!G:G,"C3",'4. Spieltag'!H:H))+(SUMIF('4. Spieltag'!K:K,"C3",'4. Spieltag'!J:J))</f>
        <v>9</v>
      </c>
      <c r="AJ22" s="53">
        <f>(SUMIF('4. Spieltag'!B:B,"C3",'4. Spieltag'!E:E))+(SUMIF('4. Spieltag'!F:F,"C3",'4. Spieltag'!C:C))+(SUMIF('4. Spieltag'!G:G,"C3",'4. Spieltag'!J:J))+(SUMIF('4. Spieltag'!K:K,"C3",'4. Spieltag'!H:H))</f>
        <v>21</v>
      </c>
      <c r="AK22" s="53">
        <f>AI22-AJ22</f>
        <v>-12</v>
      </c>
      <c r="AL22" s="53">
        <f>AG22+(2*AF22)</f>
        <v>1</v>
      </c>
      <c r="AM22" s="52">
        <f>SUM(AN22:AP22)</f>
        <v>6</v>
      </c>
      <c r="AN22" s="52">
        <f>COUNTIF(Berechnungen!AS:AS,"C3")+COUNTIF(Berechnungen!AX:AX,"C3")</f>
        <v>0</v>
      </c>
      <c r="AO22" s="52">
        <f>COUNTIF(Berechnungen!AT:AT,"C3")+COUNTIF(Berechnungen!AU:AU,"C3")+COUNTIF(Berechnungen!AY:AY,"C3")+COUNTIF(Berechnungen!AZ:AZ,"C3")</f>
        <v>0</v>
      </c>
      <c r="AP22" s="52">
        <f>COUNTIF(Berechnungen!AV:AV,"C3")+COUNTIF(Berechnungen!BA:BA,"C3")</f>
        <v>6</v>
      </c>
      <c r="AQ22" s="52">
        <f>(SUMIF('5. Spieltag'!B:B,"C3",'5. Spieltag'!C:C))+(SUMIF('5. Spieltag'!F:F,"C3",'5. Spieltag'!E:E))+(SUMIF('5. Spieltag'!G:G,"C3",'5. Spieltag'!H:H))+(SUMIF('5. Spieltag'!K:K,"C3",'5. Spieltag'!J:J))</f>
        <v>5</v>
      </c>
      <c r="AR22" s="52">
        <f>(SUMIF('5. Spieltag'!B:B,"C3",'5. Spieltag'!E:E))+(SUMIF('5. Spieltag'!F:F,"C3",'5. Spieltag'!C:C))+(SUMIF('5. Spieltag'!G:G,"C3",'5. Spieltag'!J:J))+(SUMIF('5. Spieltag'!K:K,"C3",'5. Spieltag'!H:H))</f>
        <v>32</v>
      </c>
      <c r="AS22" s="52">
        <f>AQ22-AR22</f>
        <v>-27</v>
      </c>
      <c r="AT22" s="52">
        <f>AO22+(2*AN22)</f>
        <v>0</v>
      </c>
      <c r="AU22" s="62">
        <f>G22+O22+W22+AE22+AM22</f>
        <v>30</v>
      </c>
      <c r="AV22" s="62">
        <f>H22+P22+X22+AF22+AN22</f>
        <v>4</v>
      </c>
      <c r="AW22" s="62">
        <f>I22+Q22+Y22+AG22+AO22</f>
        <v>3</v>
      </c>
      <c r="AX22" s="62">
        <f>J22+R22+Z22+AH22+AP22</f>
        <v>23</v>
      </c>
      <c r="AY22" s="62">
        <f>K22+S22+AA22+AI22+AQ22</f>
        <v>53</v>
      </c>
      <c r="AZ22" s="62">
        <f>L22+T22+AB22+AJ22+AR22</f>
        <v>131</v>
      </c>
      <c r="BA22" s="62">
        <f>M22+U22+AC22+AK22+AS22</f>
        <v>-78</v>
      </c>
      <c r="BB22" s="62">
        <f>N22+V22+AD22+AL22+AT22</f>
        <v>11</v>
      </c>
      <c r="BC22" s="10">
        <f>IF(BB21&gt;BB22,BC21+1,IF(BA21&gt;BA22,BC21+1,IF(AY21&gt;AY22,BC21+1,BC21)))</f>
        <v>7</v>
      </c>
      <c r="BD22" s="30" t="s">
        <v>39</v>
      </c>
      <c r="BE22" s="57" t="s">
        <v>10</v>
      </c>
      <c r="BF22" s="58"/>
      <c r="BG22" s="58"/>
      <c r="BH22" s="58">
        <v>1</v>
      </c>
      <c r="BI22">
        <v>0</v>
      </c>
      <c r="BJ22">
        <v>0</v>
      </c>
      <c r="BK22" s="51">
        <v>-1</v>
      </c>
      <c r="BL22">
        <f>SUM(BH22:BK22)</f>
        <v>0</v>
      </c>
      <c r="BQ22">
        <f>AY22/AU22</f>
        <v>1.7666666666666666</v>
      </c>
      <c r="BR22">
        <f>AZ22/AU22</f>
        <v>4.3666666666666663</v>
      </c>
      <c r="BS22">
        <f>BQ22-BR22</f>
        <v>-2.5999999999999996</v>
      </c>
      <c r="BU22">
        <f>(BB22/(AU22*2))*100</f>
        <v>18.333333333333332</v>
      </c>
      <c r="BX22" s="60"/>
      <c r="BY22" s="65"/>
      <c r="BZ22" s="64"/>
      <c r="CA22" s="65"/>
    </row>
    <row r="23" spans="1:79" x14ac:dyDescent="0.25">
      <c r="F23" s="10"/>
      <c r="AU23" s="63"/>
      <c r="AV23" s="63"/>
      <c r="AW23" s="63"/>
      <c r="AX23" s="63"/>
      <c r="AY23" s="63"/>
      <c r="AZ23" s="63"/>
      <c r="BA23" s="63"/>
      <c r="BB23" s="63"/>
      <c r="BC23" s="10"/>
      <c r="BX23" s="60"/>
      <c r="BY23" s="65"/>
      <c r="BZ23" s="64"/>
      <c r="CA23" s="65"/>
    </row>
    <row r="24" spans="1:79" ht="15.75" thickBot="1" x14ac:dyDescent="0.3">
      <c r="B24" s="56" t="s">
        <v>15</v>
      </c>
      <c r="C24" s="56"/>
      <c r="D24" s="56"/>
      <c r="E24" s="56"/>
      <c r="F24" s="10"/>
      <c r="AU24" s="62" t="s">
        <v>53</v>
      </c>
      <c r="AV24" s="62" t="s">
        <v>54</v>
      </c>
      <c r="AW24" s="62" t="s">
        <v>55</v>
      </c>
      <c r="AX24" s="62" t="s">
        <v>56</v>
      </c>
      <c r="AY24" s="62" t="s">
        <v>57</v>
      </c>
      <c r="AZ24" s="62" t="s">
        <v>58</v>
      </c>
      <c r="BA24" s="62" t="s">
        <v>59</v>
      </c>
      <c r="BB24" s="62" t="s">
        <v>60</v>
      </c>
      <c r="BC24" s="10"/>
      <c r="BE24" s="56" t="s">
        <v>15</v>
      </c>
      <c r="BF24" s="56"/>
      <c r="BG24" s="56"/>
      <c r="BH24" s="56"/>
      <c r="BX24" s="60"/>
      <c r="BY24" s="65"/>
      <c r="BZ24" s="64"/>
      <c r="CA24" s="65"/>
    </row>
    <row r="25" spans="1:79" ht="15.75" thickBot="1" x14ac:dyDescent="0.3">
      <c r="A25" s="30">
        <v>2</v>
      </c>
      <c r="B25" s="57" t="s">
        <v>10</v>
      </c>
      <c r="C25" s="58"/>
      <c r="D25" s="58"/>
      <c r="E25" s="58"/>
      <c r="F25" s="10">
        <f>IF(BB24&gt;BB25,BC24+1,IF(BA24&gt;BA25,BC24+1,IF(AY24&gt;AY25,BC24+1,BC24)))</f>
        <v>1</v>
      </c>
      <c r="G25" s="52">
        <f>SUM(H25:J25)</f>
        <v>5</v>
      </c>
      <c r="H25" s="52">
        <f>COUNTIF(Berechnungen!A:A,"2")+COUNTIF(Berechnungen!F:F,"2")</f>
        <v>4</v>
      </c>
      <c r="I25" s="52">
        <f>COUNTIF(Berechnungen!B:B,"2")+COUNTIF(Berechnungen!C:C,"2")+COUNTIF(Berechnungen!G:G,"2")+COUNTIF(Berechnungen!H:H,"2")</f>
        <v>1</v>
      </c>
      <c r="J25" s="52">
        <f>COUNTIF(Berechnungen!D:D,"2")+COUNTIF(Berechnungen!I:I,"2")</f>
        <v>0</v>
      </c>
      <c r="K25" s="52">
        <f>(SUMIF('1. Spieltag'!B:B,"2",'1. Spieltag'!C:C))+(SUMIF('1. Spieltag'!F:F,"2",'1. Spieltag'!E:E))+(SUMIF('1. Spieltag'!G:G,"2",'1. Spieltag'!H:H))+(SUMIF('1. Spieltag'!K:K,"2",'1. Spieltag'!J:J))</f>
        <v>19</v>
      </c>
      <c r="L25" s="52">
        <f>(SUMIF('1. Spieltag'!B:B,"2",'1. Spieltag'!E:E))+(SUMIF('1. Spieltag'!F:F,"2",'1. Spieltag'!C:C))+(SUMIF('1. Spieltag'!G:G,"2",'1. Spieltag'!J:J))+(SUMIF('1. Spieltag'!K:K,"2",'1. Spieltag'!H:H))</f>
        <v>2</v>
      </c>
      <c r="M25" s="52">
        <f>K25-L25</f>
        <v>17</v>
      </c>
      <c r="N25" s="52">
        <f>I25+(2*H25)</f>
        <v>9</v>
      </c>
      <c r="O25" s="53">
        <f>SUM(P25:R25)</f>
        <v>4</v>
      </c>
      <c r="P25" s="53">
        <f>COUNTIF(Berechnungen!L:L,"2")+COUNTIF(Berechnungen!Q:Q,"2")</f>
        <v>3</v>
      </c>
      <c r="Q25" s="53">
        <f>COUNTIF(Berechnungen!M:M,"2")+COUNTIF(Berechnungen!N:N,"2")+COUNTIF(Berechnungen!R:R,"2")+COUNTIF(Berechnungen!S:S,"2")</f>
        <v>0</v>
      </c>
      <c r="R25" s="53">
        <f>COUNTIF(Berechnungen!O:O,"2")+COUNTIF(Berechnungen!T:T,"2")</f>
        <v>1</v>
      </c>
      <c r="S25" s="53">
        <f>(SUMIF('2. Spieltag'!B:B,"2",'2. Spieltag'!C:C))+(SUMIF('2. Spieltag'!F:F,"2",'2. Spieltag'!E:E))+(SUMIF('2. Spieltag'!G:G,"2",'2. Spieltag'!H:H))+(SUMIF('2. Spieltag'!K:K,"2",'2. Spieltag'!J:J))</f>
        <v>18</v>
      </c>
      <c r="T25" s="53">
        <f>(SUMIF('2. Spieltag'!B:B,"2",'2. Spieltag'!E:E))+(SUMIF('2. Spieltag'!F:F,"2",'2. Spieltag'!C:C))+(SUMIF('2. Spieltag'!G:G,"2",'2. Spieltag'!J:J))+(SUMIF('2. Spieltag'!K:K,"2",'2. Spieltag'!H:H))</f>
        <v>8</v>
      </c>
      <c r="U25" s="53">
        <f>S25-T25</f>
        <v>10</v>
      </c>
      <c r="V25" s="53">
        <f>Q25+(2*P25)</f>
        <v>6</v>
      </c>
      <c r="W25" s="52">
        <f>SUM(X25:Z25)</f>
        <v>5</v>
      </c>
      <c r="X25" s="52">
        <f>COUNTIF(Berechnungen!W:W,"2")+COUNTIF(Berechnungen!AB:AB,"2")</f>
        <v>5</v>
      </c>
      <c r="Y25" s="52">
        <f>COUNTIF(Berechnungen!X:X,"2")+COUNTIF(Berechnungen!Y:Y,"2")+COUNTIF(Berechnungen!AC:AC,"2")+COUNTIF(Berechnungen!AD:AD,"2")</f>
        <v>0</v>
      </c>
      <c r="Z25" s="52">
        <f>COUNTIF(Berechnungen!Z:Z,"2")+COUNTIF(Berechnungen!AE:AE,"2")</f>
        <v>0</v>
      </c>
      <c r="AA25" s="52">
        <f>(SUMIF('3. Spieltag'!B:B,"2",'3. Spieltag'!C:C))+(SUMIF('3. Spieltag'!F:F,"2",'3. Spieltag'!E:E))+(SUMIF('3. Spieltag'!G:G,"2",'3. Spieltag'!H:H))+(SUMIF('3. Spieltag'!K:K,"2",'3. Spieltag'!J:J))</f>
        <v>18</v>
      </c>
      <c r="AB25" s="52">
        <f>(SUMIF('3. Spieltag'!B:B,"2",'3. Spieltag'!E:E))+(SUMIF('3. Spieltag'!F:F,"2",'3. Spieltag'!C:C))+(SUMIF('3. Spieltag'!G:G,"2",'3. Spieltag'!J:J))+(SUMIF('3. Spieltag'!K:K,"2",'3. Spieltag'!H:H))</f>
        <v>6</v>
      </c>
      <c r="AC25" s="52">
        <f>AA25-AB25</f>
        <v>12</v>
      </c>
      <c r="AD25" s="52">
        <f>Y25+(2*X25)</f>
        <v>10</v>
      </c>
      <c r="AE25" s="53">
        <f>SUM(AF25:AH25)</f>
        <v>5</v>
      </c>
      <c r="AF25" s="53">
        <f>COUNTIF(Berechnungen!AH:AH,"2")+COUNTIF(Berechnungen!AM:AM,"2")</f>
        <v>5</v>
      </c>
      <c r="AG25" s="53">
        <f>COUNTIF(Berechnungen!AI:AI,"2")+COUNTIF(Berechnungen!AJ:AJ,"2")+COUNTIF(Berechnungen!AN:AN,"2")+COUNTIF(Berechnungen!AO:AO,"2")</f>
        <v>0</v>
      </c>
      <c r="AH25" s="53">
        <f>COUNTIF(Berechnungen!AK:AK,"2")+COUNTIF(Berechnungen!AP:AP,"2")</f>
        <v>0</v>
      </c>
      <c r="AI25" s="53">
        <f>(SUMIF('4. Spieltag'!B:B,"2",'4. Spieltag'!C:C))+(SUMIF('4. Spieltag'!F:F,"2",'4. Spieltag'!E:E))+(SUMIF('4. Spieltag'!G:G,"2",'4. Spieltag'!H:H))+(SUMIF('4. Spieltag'!K:K,"2",'4. Spieltag'!J:J))</f>
        <v>23</v>
      </c>
      <c r="AJ25" s="53">
        <f>(SUMIF('4. Spieltag'!B:B,"2",'4. Spieltag'!E:E))+(SUMIF('4. Spieltag'!F:F,"2",'4. Spieltag'!C:C))+(SUMIF('4. Spieltag'!G:G,"2",'4. Spieltag'!J:J))+(SUMIF('4. Spieltag'!K:K,"2",'4. Spieltag'!H:H))</f>
        <v>2</v>
      </c>
      <c r="AK25" s="53">
        <f>AI25-AJ25</f>
        <v>21</v>
      </c>
      <c r="AL25" s="53">
        <f>AG25+(2*AF25)</f>
        <v>10</v>
      </c>
      <c r="AM25" s="52">
        <f>SUM(AN25:AP25)</f>
        <v>5</v>
      </c>
      <c r="AN25" s="52">
        <f>COUNTIF(Berechnungen!AS:AS,"2")+COUNTIF(Berechnungen!AX:AX,"2")</f>
        <v>5</v>
      </c>
      <c r="AO25" s="52">
        <f>COUNTIF(Berechnungen!AT:AT,"2")+COUNTIF(Berechnungen!AU:AU,"2")+COUNTIF(Berechnungen!AY:AY,"2")+COUNTIF(Berechnungen!AZ:AZ,"2")</f>
        <v>0</v>
      </c>
      <c r="AP25" s="52">
        <f>COUNTIF(Berechnungen!AV:AV,"2")+COUNTIF(Berechnungen!BA:BA,"2")</f>
        <v>0</v>
      </c>
      <c r="AQ25" s="52">
        <f>(SUMIF('5. Spieltag'!B:B,"2",'5. Spieltag'!C:C))+(SUMIF('5. Spieltag'!F:F,"2",'5. Spieltag'!E:E))+(SUMIF('5. Spieltag'!G:G,"2",'5. Spieltag'!H:H))+(SUMIF('5. Spieltag'!K:K,"2",'5. Spieltag'!J:J))</f>
        <v>22</v>
      </c>
      <c r="AR25" s="52">
        <f>(SUMIF('5. Spieltag'!B:B,"2",'5. Spieltag'!E:E))+(SUMIF('5. Spieltag'!F:F,"2",'5. Spieltag'!C:C))+(SUMIF('5. Spieltag'!G:G,"2",'5. Spieltag'!J:J))+(SUMIF('5. Spieltag'!K:K,"2",'5. Spieltag'!H:H))</f>
        <v>6</v>
      </c>
      <c r="AS25" s="52">
        <f>AQ25-AR25</f>
        <v>16</v>
      </c>
      <c r="AT25" s="52">
        <f>AO25+(2*AN25)</f>
        <v>10</v>
      </c>
      <c r="AU25" s="62">
        <f>G25+O25+W25+AE25+AM25</f>
        <v>24</v>
      </c>
      <c r="AV25" s="62">
        <f>H25+P25+X25+AF25+AN25</f>
        <v>22</v>
      </c>
      <c r="AW25" s="62">
        <f>I25+Q25+Y25+AG25+AO25</f>
        <v>1</v>
      </c>
      <c r="AX25" s="62">
        <f>J25+R25+Z25+AH25+AP25</f>
        <v>1</v>
      </c>
      <c r="AY25" s="62">
        <f>K25+S25+AA25+AI25+AQ25</f>
        <v>100</v>
      </c>
      <c r="AZ25" s="62">
        <f>L25+T25+AB25+AJ25+AR25</f>
        <v>24</v>
      </c>
      <c r="BA25" s="62">
        <f>M25+U25+AC25+AK25+AS25</f>
        <v>76</v>
      </c>
      <c r="BB25" s="62">
        <f>N25+V25+AD25+AL25+AT25</f>
        <v>45</v>
      </c>
      <c r="BC25" s="10">
        <f>IF(BB24&gt;BB25,BC24+1,IF(BA24&gt;BA25,BC24+1,IF(AY24&gt;AY25,BC24+1,BC24)))</f>
        <v>1</v>
      </c>
      <c r="BD25" s="30">
        <v>2</v>
      </c>
      <c r="BE25" s="57" t="s">
        <v>10</v>
      </c>
      <c r="BF25" s="58"/>
      <c r="BG25" s="58"/>
      <c r="BH25" s="58">
        <v>1</v>
      </c>
      <c r="BI25">
        <v>0</v>
      </c>
      <c r="BJ25">
        <v>0</v>
      </c>
      <c r="BK25" s="51">
        <v>0</v>
      </c>
      <c r="BL25">
        <f>SUM(BH25:BK25)</f>
        <v>1</v>
      </c>
      <c r="BQ25">
        <f>AY25/AU25</f>
        <v>4.166666666666667</v>
      </c>
      <c r="BR25">
        <f>AZ25/AU25</f>
        <v>1</v>
      </c>
      <c r="BS25">
        <f>BQ25-BR25</f>
        <v>3.166666666666667</v>
      </c>
      <c r="BU25">
        <f>(BB25/(AU25*2))*100</f>
        <v>93.75</v>
      </c>
      <c r="BX25" s="60"/>
      <c r="BY25" s="65"/>
      <c r="BZ25" s="64"/>
      <c r="CA25" s="65"/>
    </row>
    <row r="26" spans="1:79" ht="15.75" thickBot="1" x14ac:dyDescent="0.3">
      <c r="A26" s="35">
        <v>5</v>
      </c>
      <c r="B26" s="57" t="s">
        <v>32</v>
      </c>
      <c r="C26" s="58"/>
      <c r="D26" s="58"/>
      <c r="E26" s="58"/>
      <c r="F26" s="10">
        <f>IF(BB25&gt;BB26,BC25+1,IF(BA25&gt;BA26,BC25+1,IF(AY25&gt;AY26,BC25+1,BC25)))</f>
        <v>2</v>
      </c>
      <c r="G26" s="52">
        <f>SUM(H26:J26)</f>
        <v>5</v>
      </c>
      <c r="H26" s="52">
        <f>COUNTIF(Berechnungen!A:A,"5")+COUNTIF(Berechnungen!F:F,"5")</f>
        <v>5</v>
      </c>
      <c r="I26" s="52">
        <f>COUNTIF(Berechnungen!B:B,"5")+COUNTIF(Berechnungen!C:C,"5")+COUNTIF(Berechnungen!G:G,"5")+COUNTIF(Berechnungen!H:H,"5")</f>
        <v>0</v>
      </c>
      <c r="J26" s="52">
        <f>COUNTIF(Berechnungen!D:D,"5")+COUNTIF(Berechnungen!I:I,"5")</f>
        <v>0</v>
      </c>
      <c r="K26" s="52">
        <f>(SUMIF('1. Spieltag'!B:B,"5",'1. Spieltag'!C:C))+(SUMIF('1. Spieltag'!F:F,"5",'1. Spieltag'!E:E))+(SUMIF('1. Spieltag'!G:G,"5",'1. Spieltag'!H:H))+(SUMIF('1. Spieltag'!K:K,"5",'1. Spieltag'!J:J))</f>
        <v>20</v>
      </c>
      <c r="L26" s="52">
        <f>(SUMIF('1. Spieltag'!B:B,"5",'1. Spieltag'!E:E))+(SUMIF('1. Spieltag'!F:F,"5",'1. Spieltag'!C:C))+(SUMIF('1. Spieltag'!G:G,"5",'1. Spieltag'!J:J))+(SUMIF('1. Spieltag'!K:K,"5",'1. Spieltag'!H:H))</f>
        <v>6</v>
      </c>
      <c r="M26" s="52">
        <f>K26-L26</f>
        <v>14</v>
      </c>
      <c r="N26" s="52">
        <f>I26+(2*H26)</f>
        <v>10</v>
      </c>
      <c r="O26" s="53">
        <f>SUM(P26:R26)</f>
        <v>5</v>
      </c>
      <c r="P26" s="53">
        <f>COUNTIF(Berechnungen!L:L,"5")+COUNTIF(Berechnungen!Q:Q,"5")</f>
        <v>2</v>
      </c>
      <c r="Q26" s="53">
        <f>COUNTIF(Berechnungen!M:M,"5")+COUNTIF(Berechnungen!N:N,"5")+COUNTIF(Berechnungen!R:R,"5")+COUNTIF(Berechnungen!S:S,"5")</f>
        <v>1</v>
      </c>
      <c r="R26" s="53">
        <f>COUNTIF(Berechnungen!O:O,"5")+COUNTIF(Berechnungen!T:T,"5")</f>
        <v>2</v>
      </c>
      <c r="S26" s="53">
        <f>(SUMIF('2. Spieltag'!B:B,"5",'2. Spieltag'!C:C))+(SUMIF('2. Spieltag'!F:F,"5",'2. Spieltag'!E:E))+(SUMIF('2. Spieltag'!G:G,"5",'2. Spieltag'!H:H))+(SUMIF('2. Spieltag'!K:K,"5",'2. Spieltag'!J:J))</f>
        <v>15</v>
      </c>
      <c r="T26" s="53">
        <f>(SUMIF('2. Spieltag'!B:B,"5",'2. Spieltag'!E:E))+(SUMIF('2. Spieltag'!F:F,"5",'2. Spieltag'!C:C))+(SUMIF('2. Spieltag'!G:G,"5",'2. Spieltag'!J:J))+(SUMIF('2. Spieltag'!K:K,"5",'2. Spieltag'!H:H))</f>
        <v>17</v>
      </c>
      <c r="U26" s="53">
        <f>S26-T26</f>
        <v>-2</v>
      </c>
      <c r="V26" s="53">
        <f>Q26+(2*P26)</f>
        <v>5</v>
      </c>
      <c r="W26" s="52">
        <f>SUM(X26:Z26)</f>
        <v>4</v>
      </c>
      <c r="X26" s="52">
        <f>COUNTIF(Berechnungen!W:W,"5")+COUNTIF(Berechnungen!AB:AB,"5")</f>
        <v>2</v>
      </c>
      <c r="Y26" s="52">
        <f>COUNTIF(Berechnungen!X:X,"5")+COUNTIF(Berechnungen!Y:Y,"5")+COUNTIF(Berechnungen!AC:AC,"5")+COUNTIF(Berechnungen!AD:AD,"5")</f>
        <v>1</v>
      </c>
      <c r="Z26" s="52">
        <f>COUNTIF(Berechnungen!Z:Z,"5")+COUNTIF(Berechnungen!AE:AE,"5")</f>
        <v>1</v>
      </c>
      <c r="AA26" s="52">
        <f>(SUMIF('3. Spieltag'!B:B,"5",'3. Spieltag'!C:C))+(SUMIF('3. Spieltag'!F:F,"5",'3. Spieltag'!E:E))+(SUMIF('3. Spieltag'!G:G,"5",'3. Spieltag'!H:H))+(SUMIF('3. Spieltag'!K:K,"5",'3. Spieltag'!J:J))</f>
        <v>14</v>
      </c>
      <c r="AB26" s="52">
        <f>(SUMIF('3. Spieltag'!B:B,"5",'3. Spieltag'!E:E))+(SUMIF('3. Spieltag'!F:F,"5",'3. Spieltag'!C:C))+(SUMIF('3. Spieltag'!G:G,"5",'3. Spieltag'!J:J))+(SUMIF('3. Spieltag'!K:K,"5",'3. Spieltag'!H:H))</f>
        <v>7</v>
      </c>
      <c r="AC26" s="52">
        <f>AA26-AB26</f>
        <v>7</v>
      </c>
      <c r="AD26" s="52">
        <f>Y26+(2*X26)</f>
        <v>5</v>
      </c>
      <c r="AE26" s="53">
        <f>SUM(AF26:AH26)</f>
        <v>5</v>
      </c>
      <c r="AF26" s="53">
        <f>COUNTIF(Berechnungen!AH:AH,"5")+COUNTIF(Berechnungen!AM:AM,"5")</f>
        <v>3</v>
      </c>
      <c r="AG26" s="53">
        <f>COUNTIF(Berechnungen!AI:AI,"5")+COUNTIF(Berechnungen!AJ:AJ,"5")+COUNTIF(Berechnungen!AN:AN,"5")+COUNTIF(Berechnungen!AO:AO,"5")</f>
        <v>1</v>
      </c>
      <c r="AH26" s="53">
        <f>COUNTIF(Berechnungen!AK:AK,"5")+COUNTIF(Berechnungen!AP:AP,"5")</f>
        <v>1</v>
      </c>
      <c r="AI26" s="53">
        <f>(SUMIF('4. Spieltag'!B:B,"5",'4. Spieltag'!C:C))+(SUMIF('4. Spieltag'!F:F,"5",'4. Spieltag'!E:E))+(SUMIF('4. Spieltag'!G:G,"5",'4. Spieltag'!H:H))+(SUMIF('4. Spieltag'!K:K,"5",'4. Spieltag'!J:J))</f>
        <v>20</v>
      </c>
      <c r="AJ26" s="53">
        <f>(SUMIF('4. Spieltag'!B:B,"5",'4. Spieltag'!E:E))+(SUMIF('4. Spieltag'!F:F,"5",'4. Spieltag'!C:C))+(SUMIF('4. Spieltag'!G:G,"5",'4. Spieltag'!J:J))+(SUMIF('4. Spieltag'!K:K,"5",'4. Spieltag'!H:H))</f>
        <v>12</v>
      </c>
      <c r="AK26" s="53">
        <f>AI26-AJ26</f>
        <v>8</v>
      </c>
      <c r="AL26" s="53">
        <f>AG26+(2*AF26)</f>
        <v>7</v>
      </c>
      <c r="AM26" s="52">
        <f>SUM(AN26:AP26)</f>
        <v>5</v>
      </c>
      <c r="AN26" s="52">
        <f>COUNTIF(Berechnungen!AS:AS,"5")+COUNTIF(Berechnungen!AX:AX,"5")</f>
        <v>3</v>
      </c>
      <c r="AO26" s="52">
        <f>COUNTIF(Berechnungen!AT:AT,"5")+COUNTIF(Berechnungen!AU:AU,"5")+COUNTIF(Berechnungen!AY:AY,"5")+COUNTIF(Berechnungen!AZ:AZ,"5")</f>
        <v>0</v>
      </c>
      <c r="AP26" s="52">
        <f>COUNTIF(Berechnungen!AV:AV,"5")+COUNTIF(Berechnungen!BA:BA,"5")</f>
        <v>2</v>
      </c>
      <c r="AQ26" s="52">
        <f>(SUMIF('5. Spieltag'!B:B,"5",'5. Spieltag'!C:C))+(SUMIF('5. Spieltag'!F:F,"5",'5. Spieltag'!E:E))+(SUMIF('5. Spieltag'!G:G,"5",'5. Spieltag'!H:H))+(SUMIF('5. Spieltag'!K:K,"5",'5. Spieltag'!J:J))</f>
        <v>17</v>
      </c>
      <c r="AR26" s="52">
        <f>(SUMIF('5. Spieltag'!B:B,"5",'5. Spieltag'!E:E))+(SUMIF('5. Spieltag'!F:F,"5",'5. Spieltag'!C:C))+(SUMIF('5. Spieltag'!G:G,"5",'5. Spieltag'!J:J))+(SUMIF('5. Spieltag'!K:K,"5",'5. Spieltag'!H:H))</f>
        <v>8</v>
      </c>
      <c r="AS26" s="52">
        <f>AQ26-AR26</f>
        <v>9</v>
      </c>
      <c r="AT26" s="52">
        <f>AO26+(2*AN26)</f>
        <v>6</v>
      </c>
      <c r="AU26" s="62">
        <f>G26+O26+W26+AE26+AM26</f>
        <v>24</v>
      </c>
      <c r="AV26" s="62">
        <f>H26+P26+X26+AF26+AN26</f>
        <v>15</v>
      </c>
      <c r="AW26" s="62">
        <f>I26+Q26+Y26+AG26+AO26</f>
        <v>3</v>
      </c>
      <c r="AX26" s="62">
        <f>J26+R26+Z26+AH26+AP26</f>
        <v>6</v>
      </c>
      <c r="AY26" s="62">
        <f>K26+S26+AA26+AI26+AQ26</f>
        <v>86</v>
      </c>
      <c r="AZ26" s="62">
        <f>L26+T26+AB26+AJ26+AR26</f>
        <v>50</v>
      </c>
      <c r="BA26" s="62">
        <f>M26+U26+AC26+AK26+AS26</f>
        <v>36</v>
      </c>
      <c r="BB26" s="62">
        <f>N26+V26+AD26+AL26+AT26</f>
        <v>33</v>
      </c>
      <c r="BC26" s="10">
        <f>IF(BB25&gt;BB26,BC25+1,IF(BA25&gt;BA26,BC25+1,IF(AY25&gt;AY26,BC25+1,BC25)))</f>
        <v>2</v>
      </c>
      <c r="BD26" s="35">
        <v>5</v>
      </c>
      <c r="BE26" s="57" t="s">
        <v>32</v>
      </c>
      <c r="BF26" s="58"/>
      <c r="BG26" s="58"/>
      <c r="BH26" s="58">
        <v>-1</v>
      </c>
      <c r="BI26">
        <v>-1</v>
      </c>
      <c r="BJ26">
        <v>1</v>
      </c>
      <c r="BK26" s="51">
        <v>0</v>
      </c>
      <c r="BL26">
        <f>SUM(BH26:BK26)</f>
        <v>-1</v>
      </c>
      <c r="BQ26">
        <f>AY26/AU26</f>
        <v>3.5833333333333335</v>
      </c>
      <c r="BR26">
        <f>AZ26/AU26</f>
        <v>2.0833333333333335</v>
      </c>
      <c r="BS26">
        <f>BQ26-BR26</f>
        <v>1.5</v>
      </c>
      <c r="BU26">
        <f>(BB26/(AU26*2))*100</f>
        <v>68.75</v>
      </c>
      <c r="BX26" s="60"/>
      <c r="BY26" s="65"/>
      <c r="BZ26" s="64"/>
      <c r="CA26" s="65"/>
    </row>
    <row r="27" spans="1:79" ht="15.75" thickBot="1" x14ac:dyDescent="0.3">
      <c r="A27" s="33">
        <v>4</v>
      </c>
      <c r="B27" s="57" t="s">
        <v>31</v>
      </c>
      <c r="C27" s="58"/>
      <c r="D27" s="58"/>
      <c r="E27" s="58"/>
      <c r="F27" s="10">
        <f>IF(BB26&gt;BB27,BC26+1,IF(BA26&gt;BA27,BC26+1,IF(AY26&gt;AY27,BC26+1,BC26)))</f>
        <v>3</v>
      </c>
      <c r="G27" s="52">
        <f>SUM(H27:J27)</f>
        <v>5</v>
      </c>
      <c r="H27" s="52">
        <f>COUNTIF(Berechnungen!A:A,"4")+COUNTIF(Berechnungen!F:F,"4")</f>
        <v>3</v>
      </c>
      <c r="I27" s="52">
        <f>COUNTIF(Berechnungen!B:B,"4")+COUNTIF(Berechnungen!C:C,"4")+COUNTIF(Berechnungen!G:G,"4")+COUNTIF(Berechnungen!H:H,"4")</f>
        <v>0</v>
      </c>
      <c r="J27" s="52">
        <f>COUNTIF(Berechnungen!D:D,"4")+COUNTIF(Berechnungen!I:I,"4")</f>
        <v>2</v>
      </c>
      <c r="K27" s="52">
        <f>(SUMIF('1. Spieltag'!B:B,"4",'1. Spieltag'!C:C))+(SUMIF('1. Spieltag'!F:F,"4",'1. Spieltag'!E:E))+(SUMIF('1. Spieltag'!G:G,"4",'1. Spieltag'!H:H))+(SUMIF('1. Spieltag'!K:K,"4",'1. Spieltag'!J:J))</f>
        <v>11</v>
      </c>
      <c r="L27" s="52">
        <f>(SUMIF('1. Spieltag'!B:B,"4",'1. Spieltag'!E:E))+(SUMIF('1. Spieltag'!F:F,"4",'1. Spieltag'!C:C))+(SUMIF('1. Spieltag'!G:G,"4",'1. Spieltag'!J:J))+(SUMIF('1. Spieltag'!K:K,"4",'1. Spieltag'!H:H))</f>
        <v>12</v>
      </c>
      <c r="M27" s="52">
        <f>K27-L27</f>
        <v>-1</v>
      </c>
      <c r="N27" s="52">
        <f>I27+(2*H27)</f>
        <v>6</v>
      </c>
      <c r="O27" s="53">
        <f>SUM(P27:R27)</f>
        <v>5</v>
      </c>
      <c r="P27" s="53">
        <f>COUNTIF(Berechnungen!L:L,"4")+COUNTIF(Berechnungen!Q:Q,"4")</f>
        <v>4</v>
      </c>
      <c r="Q27" s="53">
        <f>COUNTIF(Berechnungen!M:M,"4")+COUNTIF(Berechnungen!N:N,"4")+COUNTIF(Berechnungen!R:R,"4")+COUNTIF(Berechnungen!S:S,"4")</f>
        <v>0</v>
      </c>
      <c r="R27" s="53">
        <f>COUNTIF(Berechnungen!O:O,"4")+COUNTIF(Berechnungen!T:T,"4")</f>
        <v>1</v>
      </c>
      <c r="S27" s="53">
        <f>(SUMIF('2. Spieltag'!B:B,"4",'2. Spieltag'!C:C))+(SUMIF('2. Spieltag'!F:F,"4",'2. Spieltag'!E:E))+(SUMIF('2. Spieltag'!G:G,"4",'2. Spieltag'!H:H))+(SUMIF('2. Spieltag'!K:K,"4",'2. Spieltag'!J:J))</f>
        <v>17</v>
      </c>
      <c r="T27" s="53">
        <f>(SUMIF('2. Spieltag'!B:B,"4",'2. Spieltag'!E:E))+(SUMIF('2. Spieltag'!F:F,"4",'2. Spieltag'!C:C))+(SUMIF('2. Spieltag'!G:G,"4",'2. Spieltag'!J:J))+(SUMIF('2. Spieltag'!K:K,"4",'2. Spieltag'!H:H))</f>
        <v>12</v>
      </c>
      <c r="U27" s="53">
        <f>S27-T27</f>
        <v>5</v>
      </c>
      <c r="V27" s="53">
        <f>Q27+(2*P27)</f>
        <v>8</v>
      </c>
      <c r="W27" s="52">
        <f>SUM(X27:Z27)</f>
        <v>5</v>
      </c>
      <c r="X27" s="52">
        <f>COUNTIF(Berechnungen!W:W,"4")+COUNTIF(Berechnungen!AB:AB,"4")</f>
        <v>4</v>
      </c>
      <c r="Y27" s="52">
        <f>COUNTIF(Berechnungen!X:X,"4")+COUNTIF(Berechnungen!Y:Y,"4")+COUNTIF(Berechnungen!AC:AC,"4")+COUNTIF(Berechnungen!AD:AD,"4")</f>
        <v>0</v>
      </c>
      <c r="Z27" s="52">
        <f>COUNTIF(Berechnungen!Z:Z,"4")+COUNTIF(Berechnungen!AE:AE,"4")</f>
        <v>1</v>
      </c>
      <c r="AA27" s="52">
        <f>(SUMIF('3. Spieltag'!B:B,"4",'3. Spieltag'!C:C))+(SUMIF('3. Spieltag'!F:F,"4",'3. Spieltag'!E:E))+(SUMIF('3. Spieltag'!G:G,"4",'3. Spieltag'!H:H))+(SUMIF('3. Spieltag'!K:K,"4",'3. Spieltag'!J:J))</f>
        <v>11</v>
      </c>
      <c r="AB27" s="52">
        <f>(SUMIF('3. Spieltag'!B:B,"4",'3. Spieltag'!E:E))+(SUMIF('3. Spieltag'!F:F,"4",'3. Spieltag'!C:C))+(SUMIF('3. Spieltag'!G:G,"4",'3. Spieltag'!J:J))+(SUMIF('3. Spieltag'!K:K,"4",'3. Spieltag'!H:H))</f>
        <v>6</v>
      </c>
      <c r="AC27" s="52">
        <f>AA27-AB27</f>
        <v>5</v>
      </c>
      <c r="AD27" s="52">
        <f>Y27+(2*X27)</f>
        <v>8</v>
      </c>
      <c r="AE27" s="53">
        <f>SUM(AF27:AH27)</f>
        <v>4</v>
      </c>
      <c r="AF27" s="53">
        <f>COUNTIF(Berechnungen!AH:AH,"4")+COUNTIF(Berechnungen!AM:AM,"4")</f>
        <v>1</v>
      </c>
      <c r="AG27" s="53">
        <f>COUNTIF(Berechnungen!AI:AI,"4")+COUNTIF(Berechnungen!AJ:AJ,"4")+COUNTIF(Berechnungen!AN:AN,"4")+COUNTIF(Berechnungen!AO:AO,"4")</f>
        <v>1</v>
      </c>
      <c r="AH27" s="53">
        <f>COUNTIF(Berechnungen!AK:AK,"4")+COUNTIF(Berechnungen!AP:AP,"4")</f>
        <v>2</v>
      </c>
      <c r="AI27" s="53">
        <f>(SUMIF('4. Spieltag'!B:B,"4",'4. Spieltag'!C:C))+(SUMIF('4. Spieltag'!F:F,"4",'4. Spieltag'!E:E))+(SUMIF('4. Spieltag'!G:G,"4",'4. Spieltag'!H:H))+(SUMIF('4. Spieltag'!K:K,"4",'4. Spieltag'!J:J))</f>
        <v>6</v>
      </c>
      <c r="AJ27" s="53">
        <f>(SUMIF('4. Spieltag'!B:B,"4",'4. Spieltag'!E:E))+(SUMIF('4. Spieltag'!F:F,"4",'4. Spieltag'!C:C))+(SUMIF('4. Spieltag'!G:G,"4",'4. Spieltag'!J:J))+(SUMIF('4. Spieltag'!K:K,"4",'4. Spieltag'!H:H))</f>
        <v>12</v>
      </c>
      <c r="AK27" s="53">
        <f>AI27-AJ27</f>
        <v>-6</v>
      </c>
      <c r="AL27" s="53">
        <f>AG27+(2*AF27)</f>
        <v>3</v>
      </c>
      <c r="AM27" s="52">
        <f>SUM(AN27:AP27)</f>
        <v>5</v>
      </c>
      <c r="AN27" s="52">
        <f>COUNTIF(Berechnungen!AS:AS,"4")+COUNTIF(Berechnungen!AX:AX,"4")</f>
        <v>3</v>
      </c>
      <c r="AO27" s="52">
        <f>COUNTIF(Berechnungen!AT:AT,"4")+COUNTIF(Berechnungen!AU:AU,"4")+COUNTIF(Berechnungen!AY:AY,"4")+COUNTIF(Berechnungen!AZ:AZ,"4")</f>
        <v>1</v>
      </c>
      <c r="AP27" s="52">
        <f>COUNTIF(Berechnungen!AV:AV,"4")+COUNTIF(Berechnungen!BA:BA,"4")</f>
        <v>1</v>
      </c>
      <c r="AQ27" s="52">
        <f>(SUMIF('5. Spieltag'!B:B,"4",'5. Spieltag'!C:C))+(SUMIF('5. Spieltag'!F:F,"4",'5. Spieltag'!E:E))+(SUMIF('5. Spieltag'!G:G,"4",'5. Spieltag'!H:H))+(SUMIF('5. Spieltag'!K:K,"4",'5. Spieltag'!J:J))</f>
        <v>13</v>
      </c>
      <c r="AR27" s="52">
        <f>(SUMIF('5. Spieltag'!B:B,"4",'5. Spieltag'!E:E))+(SUMIF('5. Spieltag'!F:F,"4",'5. Spieltag'!C:C))+(SUMIF('5. Spieltag'!G:G,"4",'5. Spieltag'!J:J))+(SUMIF('5. Spieltag'!K:K,"4",'5. Spieltag'!H:H))</f>
        <v>12</v>
      </c>
      <c r="AS27" s="52">
        <f>AQ27-AR27</f>
        <v>1</v>
      </c>
      <c r="AT27" s="52">
        <f>AO27+(2*AN27)</f>
        <v>7</v>
      </c>
      <c r="AU27" s="62">
        <f>G27+O27+W27+AE27+AM27</f>
        <v>24</v>
      </c>
      <c r="AV27" s="62">
        <f>H27+P27+X27+AF27+AN27</f>
        <v>15</v>
      </c>
      <c r="AW27" s="62">
        <f>I27+Q27+Y27+AG27+AO27</f>
        <v>2</v>
      </c>
      <c r="AX27" s="62">
        <f>J27+R27+Z27+AH27+AP27</f>
        <v>7</v>
      </c>
      <c r="AY27" s="62">
        <f>K27+S27+AA27+AI27+AQ27</f>
        <v>58</v>
      </c>
      <c r="AZ27" s="62">
        <f>L27+T27+AB27+AJ27+AR27</f>
        <v>54</v>
      </c>
      <c r="BA27" s="62">
        <f>M27+U27+AC27+AK27+AS27</f>
        <v>4</v>
      </c>
      <c r="BB27" s="62">
        <f>N27+V27+AD27+AL27+AT27</f>
        <v>32</v>
      </c>
      <c r="BC27" s="10">
        <f>IF(BB26&gt;BB27,BC26+1,IF(BA26&gt;BA27,BC26+1,IF(AY26&gt;AY27,BC26+1,BC26)))</f>
        <v>3</v>
      </c>
      <c r="BD27" s="33">
        <v>4</v>
      </c>
      <c r="BE27" s="57" t="s">
        <v>31</v>
      </c>
      <c r="BF27" s="58"/>
      <c r="BG27" s="58"/>
      <c r="BH27" s="58">
        <v>2</v>
      </c>
      <c r="BI27">
        <v>1</v>
      </c>
      <c r="BJ27">
        <v>-1</v>
      </c>
      <c r="BK27" s="51">
        <v>0</v>
      </c>
      <c r="BL27">
        <f>SUM(BH27:BK27)</f>
        <v>2</v>
      </c>
      <c r="BQ27">
        <f>AY27/AU27</f>
        <v>2.4166666666666665</v>
      </c>
      <c r="BR27">
        <f>AZ27/AU27</f>
        <v>2.25</v>
      </c>
      <c r="BS27">
        <f>BQ27-BR27</f>
        <v>0.16666666666666652</v>
      </c>
      <c r="BU27">
        <f>(BB27/(AU27*2))*100</f>
        <v>66.666666666666657</v>
      </c>
      <c r="BX27" s="60"/>
      <c r="BY27" s="65"/>
      <c r="BZ27" s="64"/>
      <c r="CA27" s="65"/>
    </row>
    <row r="28" spans="1:79" ht="15.75" thickBot="1" x14ac:dyDescent="0.3">
      <c r="A28" s="36">
        <v>8</v>
      </c>
      <c r="B28" s="54" t="s">
        <v>29</v>
      </c>
      <c r="C28" s="59"/>
      <c r="D28" s="59"/>
      <c r="E28" s="59"/>
      <c r="F28" s="10">
        <f>IF(BB27&gt;BB28,BC27+1,IF(BA27&gt;BA28,BC27+1,IF(AY27&gt;AY28,BC27+1,BC27)))</f>
        <v>4</v>
      </c>
      <c r="G28" s="52">
        <f>SUM(H28:J28)</f>
        <v>4</v>
      </c>
      <c r="H28" s="52">
        <f>COUNTIF(Berechnungen!A:A,"8")+COUNTIF(Berechnungen!F:F,"8")</f>
        <v>3</v>
      </c>
      <c r="I28" s="52">
        <f>COUNTIF(Berechnungen!B:B,"8")+COUNTIF(Berechnungen!C:C,"8")+COUNTIF(Berechnungen!G:G,"8")+COUNTIF(Berechnungen!H:H,"8")</f>
        <v>1</v>
      </c>
      <c r="J28" s="52">
        <f>COUNTIF(Berechnungen!D:D,"8")+COUNTIF(Berechnungen!I:I,"8")</f>
        <v>0</v>
      </c>
      <c r="K28" s="52">
        <f>(SUMIF('1. Spieltag'!B:B,"8",'1. Spieltag'!C:C))+(SUMIF('1. Spieltag'!F:F,"8",'1. Spieltag'!E:E))+(SUMIF('1. Spieltag'!G:G,"8",'1. Spieltag'!H:H))+(SUMIF('1. Spieltag'!K:K,"8",'1. Spieltag'!J:J))</f>
        <v>10</v>
      </c>
      <c r="L28" s="52">
        <f>(SUMIF('1. Spieltag'!B:B,"8",'1. Spieltag'!E:E))+(SUMIF('1. Spieltag'!F:F,"8",'1. Spieltag'!C:C))+(SUMIF('1. Spieltag'!G:G,"8",'1. Spieltag'!J:J))+(SUMIF('1. Spieltag'!K:K,"8",'1. Spieltag'!H:H))</f>
        <v>2</v>
      </c>
      <c r="M28" s="52">
        <f>K28-L28</f>
        <v>8</v>
      </c>
      <c r="N28" s="52">
        <f>I28+(2*H28)</f>
        <v>7</v>
      </c>
      <c r="O28" s="53">
        <f>SUM(P28:R28)</f>
        <v>5</v>
      </c>
      <c r="P28" s="53">
        <f>COUNTIF(Berechnungen!L:L,"8")+COUNTIF(Berechnungen!Q:Q,"8")</f>
        <v>2</v>
      </c>
      <c r="Q28" s="53">
        <f>COUNTIF(Berechnungen!M:M,"8")+COUNTIF(Berechnungen!N:N,"8")+COUNTIF(Berechnungen!R:R,"8")+COUNTIF(Berechnungen!S:S,"8")</f>
        <v>2</v>
      </c>
      <c r="R28" s="53">
        <f>COUNTIF(Berechnungen!O:O,"8")+COUNTIF(Berechnungen!T:T,"8")</f>
        <v>1</v>
      </c>
      <c r="S28" s="53">
        <f>(SUMIF('2. Spieltag'!B:B,"8",'2. Spieltag'!C:C))+(SUMIF('2. Spieltag'!F:F,"8",'2. Spieltag'!E:E))+(SUMIF('2. Spieltag'!G:G,"8",'2. Spieltag'!H:H))+(SUMIF('2. Spieltag'!K:K,"8",'2. Spieltag'!J:J))</f>
        <v>11</v>
      </c>
      <c r="T28" s="53">
        <f>(SUMIF('2. Spieltag'!B:B,"8",'2. Spieltag'!E:E))+(SUMIF('2. Spieltag'!F:F,"8",'2. Spieltag'!C:C))+(SUMIF('2. Spieltag'!G:G,"8",'2. Spieltag'!J:J))+(SUMIF('2. Spieltag'!K:K,"8",'2. Spieltag'!H:H))</f>
        <v>5</v>
      </c>
      <c r="U28" s="53">
        <f>S28-T28</f>
        <v>6</v>
      </c>
      <c r="V28" s="53">
        <f>Q28+(2*P28)</f>
        <v>6</v>
      </c>
      <c r="W28" s="52">
        <f>SUM(X28:Z28)</f>
        <v>5</v>
      </c>
      <c r="X28" s="52">
        <f>COUNTIF(Berechnungen!W:W,"8")+COUNTIF(Berechnungen!AB:AB,"8")</f>
        <v>0</v>
      </c>
      <c r="Y28" s="52">
        <f>COUNTIF(Berechnungen!X:X,"8")+COUNTIF(Berechnungen!Y:Y,"8")+COUNTIF(Berechnungen!AC:AC,"8")+COUNTIF(Berechnungen!AD:AD,"8")</f>
        <v>1</v>
      </c>
      <c r="Z28" s="52">
        <f>COUNTIF(Berechnungen!Z:Z,"8")+COUNTIF(Berechnungen!AE:AE,"8")</f>
        <v>4</v>
      </c>
      <c r="AA28" s="52">
        <f>(SUMIF('3. Spieltag'!B:B,"8",'3. Spieltag'!C:C))+(SUMIF('3. Spieltag'!F:F,"8",'3. Spieltag'!E:E))+(SUMIF('3. Spieltag'!G:G,"8",'3. Spieltag'!H:H))+(SUMIF('3. Spieltag'!K:K,"8",'3. Spieltag'!J:J))</f>
        <v>7</v>
      </c>
      <c r="AB28" s="52">
        <f>(SUMIF('3. Spieltag'!B:B,"8",'3. Spieltag'!E:E))+(SUMIF('3. Spieltag'!F:F,"8",'3. Spieltag'!C:C))+(SUMIF('3. Spieltag'!G:G,"8",'3. Spieltag'!J:J))+(SUMIF('3. Spieltag'!K:K,"8",'3. Spieltag'!H:H))</f>
        <v>15</v>
      </c>
      <c r="AC28" s="52">
        <f>AA28-AB28</f>
        <v>-8</v>
      </c>
      <c r="AD28" s="52">
        <f>Y28+(2*X28)</f>
        <v>1</v>
      </c>
      <c r="AE28" s="53">
        <f>SUM(AF28:AH28)</f>
        <v>5</v>
      </c>
      <c r="AF28" s="53">
        <f>COUNTIF(Berechnungen!AH:AH,"8")+COUNTIF(Berechnungen!AM:AM,"8")</f>
        <v>4</v>
      </c>
      <c r="AG28" s="53">
        <f>COUNTIF(Berechnungen!AI:AI,"8")+COUNTIF(Berechnungen!AJ:AJ,"8")+COUNTIF(Berechnungen!AN:AN,"8")+COUNTIF(Berechnungen!AO:AO,"8")</f>
        <v>1</v>
      </c>
      <c r="AH28" s="53">
        <f>COUNTIF(Berechnungen!AK:AK,"8")+COUNTIF(Berechnungen!AP:AP,"8")</f>
        <v>0</v>
      </c>
      <c r="AI28" s="53">
        <f>(SUMIF('4. Spieltag'!B:B,"8",'4. Spieltag'!C:C))+(SUMIF('4. Spieltag'!F:F,"8",'4. Spieltag'!E:E))+(SUMIF('4. Spieltag'!G:G,"8",'4. Spieltag'!H:H))+(SUMIF('4. Spieltag'!K:K,"8",'4. Spieltag'!J:J))</f>
        <v>15</v>
      </c>
      <c r="AJ28" s="53">
        <f>(SUMIF('4. Spieltag'!B:B,"8",'4. Spieltag'!E:E))+(SUMIF('4. Spieltag'!F:F,"8",'4. Spieltag'!C:C))+(SUMIF('4. Spieltag'!G:G,"8",'4. Spieltag'!J:J))+(SUMIF('4. Spieltag'!K:K,"8",'4. Spieltag'!H:H))</f>
        <v>7</v>
      </c>
      <c r="AK28" s="53">
        <f>AI28-AJ28</f>
        <v>8</v>
      </c>
      <c r="AL28" s="53">
        <f>AG28+(2*AF28)</f>
        <v>9</v>
      </c>
      <c r="AM28" s="52">
        <f>SUM(AN28:AP28)</f>
        <v>5</v>
      </c>
      <c r="AN28" s="52">
        <f>COUNTIF(Berechnungen!AS:AS,"8")+COUNTIF(Berechnungen!AX:AX,"8")</f>
        <v>2</v>
      </c>
      <c r="AO28" s="52">
        <f>COUNTIF(Berechnungen!AT:AT,"8")+COUNTIF(Berechnungen!AU:AU,"8")+COUNTIF(Berechnungen!AY:AY,"8")+COUNTIF(Berechnungen!AZ:AZ,"8")</f>
        <v>0</v>
      </c>
      <c r="AP28" s="52">
        <f>COUNTIF(Berechnungen!AV:AV,"8")+COUNTIF(Berechnungen!BA:BA,"8")</f>
        <v>3</v>
      </c>
      <c r="AQ28" s="52">
        <f>(SUMIF('5. Spieltag'!B:B,"8",'5. Spieltag'!C:C))+(SUMIF('5. Spieltag'!F:F,"8",'5. Spieltag'!E:E))+(SUMIF('5. Spieltag'!G:G,"8",'5. Spieltag'!H:H))+(SUMIF('5. Spieltag'!K:K,"8",'5. Spieltag'!J:J))</f>
        <v>11</v>
      </c>
      <c r="AR28" s="52">
        <f>(SUMIF('5. Spieltag'!B:B,"8",'5. Spieltag'!E:E))+(SUMIF('5. Spieltag'!F:F,"8",'5. Spieltag'!C:C))+(SUMIF('5. Spieltag'!G:G,"8",'5. Spieltag'!J:J))+(SUMIF('5. Spieltag'!K:K,"8",'5. Spieltag'!H:H))</f>
        <v>15</v>
      </c>
      <c r="AS28" s="52">
        <f>AQ28-AR28</f>
        <v>-4</v>
      </c>
      <c r="AT28" s="52">
        <f>AO28+(2*AN28)</f>
        <v>4</v>
      </c>
      <c r="AU28" s="62">
        <f>G28+O28+W28+AE28+AM28</f>
        <v>24</v>
      </c>
      <c r="AV28" s="62">
        <f>H28+P28+X28+AF28+AN28</f>
        <v>11</v>
      </c>
      <c r="AW28" s="62">
        <f>I28+Q28+Y28+AG28+AO28</f>
        <v>5</v>
      </c>
      <c r="AX28" s="62">
        <f>J28+R28+Z28+AH28+AP28</f>
        <v>8</v>
      </c>
      <c r="AY28" s="62">
        <f>K28+S28+AA28+AI28+AQ28</f>
        <v>54</v>
      </c>
      <c r="AZ28" s="62">
        <f>L28+T28+AB28+AJ28+AR28</f>
        <v>44</v>
      </c>
      <c r="BA28" s="62">
        <f>M28+U28+AC28+AK28+AS28</f>
        <v>10</v>
      </c>
      <c r="BB28" s="62">
        <f>N28+V28+AD28+AL28+AT28</f>
        <v>27</v>
      </c>
      <c r="BC28" s="10">
        <f>IF(BB27&gt;BB28,BC27+1,IF(BA27&gt;BA28,BC27+1,IF(AY27&gt;AY28,BC27+1,BC27)))</f>
        <v>4</v>
      </c>
      <c r="BD28" s="36">
        <v>8</v>
      </c>
      <c r="BE28" s="54" t="s">
        <v>29</v>
      </c>
      <c r="BF28" s="58"/>
      <c r="BG28" s="58"/>
      <c r="BH28" s="58">
        <v>-1</v>
      </c>
      <c r="BI28">
        <v>-1</v>
      </c>
      <c r="BJ28">
        <v>1</v>
      </c>
      <c r="BK28" s="51">
        <v>0</v>
      </c>
      <c r="BL28">
        <f>SUM(BH28:BK28)</f>
        <v>-1</v>
      </c>
      <c r="BQ28">
        <f>AY28/AU28</f>
        <v>2.25</v>
      </c>
      <c r="BR28">
        <f>AZ28/AU28</f>
        <v>1.8333333333333333</v>
      </c>
      <c r="BS28">
        <f>BQ28-BR28</f>
        <v>0.41666666666666674</v>
      </c>
      <c r="BU28">
        <f>(BB28/(AU28*2))*100</f>
        <v>56.25</v>
      </c>
      <c r="BX28" s="60"/>
      <c r="BY28" s="65"/>
      <c r="BZ28" s="64"/>
      <c r="CA28" s="65"/>
    </row>
    <row r="29" spans="1:79" ht="15.75" thickBot="1" x14ac:dyDescent="0.3">
      <c r="A29" s="34">
        <v>7</v>
      </c>
      <c r="B29" s="57" t="s">
        <v>13</v>
      </c>
      <c r="C29" s="58"/>
      <c r="D29" s="58"/>
      <c r="E29" s="58"/>
      <c r="F29" s="10">
        <f>IF(BB28&gt;BB29,BC28+1,IF(BA28&gt;BA29,BC28+1,IF(AY28&gt;AY29,BC28+1,BC28)))</f>
        <v>5</v>
      </c>
      <c r="G29" s="52">
        <f>SUM(H29:J29)</f>
        <v>5</v>
      </c>
      <c r="H29" s="52">
        <f>COUNTIF(Berechnungen!A:A,"7")+COUNTIF(Berechnungen!F:F,"7")</f>
        <v>3</v>
      </c>
      <c r="I29" s="52">
        <f>COUNTIF(Berechnungen!B:B,"7")+COUNTIF(Berechnungen!C:C,"7")+COUNTIF(Berechnungen!G:G,"7")+COUNTIF(Berechnungen!H:H,"7")</f>
        <v>0</v>
      </c>
      <c r="J29" s="52">
        <f>COUNTIF(Berechnungen!D:D,"7")+COUNTIF(Berechnungen!I:I,"7")</f>
        <v>2</v>
      </c>
      <c r="K29" s="52">
        <f>(SUMIF('1. Spieltag'!B:B,"7",'1. Spieltag'!C:C))+(SUMIF('1. Spieltag'!F:F,"7",'1. Spieltag'!E:E))+(SUMIF('1. Spieltag'!G:G,"7",'1. Spieltag'!H:H))+(SUMIF('1. Spieltag'!K:K,"7",'1. Spieltag'!J:J))</f>
        <v>11</v>
      </c>
      <c r="L29" s="52">
        <f>(SUMIF('1. Spieltag'!B:B,"7",'1. Spieltag'!E:E))+(SUMIF('1. Spieltag'!F:F,"7",'1. Spieltag'!C:C))+(SUMIF('1. Spieltag'!G:G,"7",'1. Spieltag'!J:J))+(SUMIF('1. Spieltag'!K:K,"7",'1. Spieltag'!H:H))</f>
        <v>10</v>
      </c>
      <c r="M29" s="52">
        <f>K29-L29</f>
        <v>1</v>
      </c>
      <c r="N29" s="52">
        <f>I29+(2*H29)</f>
        <v>6</v>
      </c>
      <c r="O29" s="53">
        <f>SUM(P29:R29)</f>
        <v>5</v>
      </c>
      <c r="P29" s="53">
        <f>COUNTIF(Berechnungen!L:L,"7")+COUNTIF(Berechnungen!Q:Q,"7")</f>
        <v>2</v>
      </c>
      <c r="Q29" s="53">
        <f>COUNTIF(Berechnungen!M:M,"7")+COUNTIF(Berechnungen!N:N,"7")+COUNTIF(Berechnungen!R:R,"7")+COUNTIF(Berechnungen!S:S,"7")</f>
        <v>1</v>
      </c>
      <c r="R29" s="53">
        <f>COUNTIF(Berechnungen!O:O,"7")+COUNTIF(Berechnungen!T:T,"7")</f>
        <v>2</v>
      </c>
      <c r="S29" s="53">
        <f>(SUMIF('2. Spieltag'!B:B,"7",'2. Spieltag'!C:C))+(SUMIF('2. Spieltag'!F:F,"7",'2. Spieltag'!E:E))+(SUMIF('2. Spieltag'!G:G,"7",'2. Spieltag'!H:H))+(SUMIF('2. Spieltag'!K:K,"7",'2. Spieltag'!J:J))</f>
        <v>15</v>
      </c>
      <c r="T29" s="53">
        <f>(SUMIF('2. Spieltag'!B:B,"7",'2. Spieltag'!E:E))+(SUMIF('2. Spieltag'!F:F,"7",'2. Spieltag'!C:C))+(SUMIF('2. Spieltag'!G:G,"7",'2. Spieltag'!J:J))+(SUMIF('2. Spieltag'!K:K,"7",'2. Spieltag'!H:H))</f>
        <v>9</v>
      </c>
      <c r="U29" s="53">
        <f>S29-T29</f>
        <v>6</v>
      </c>
      <c r="V29" s="53">
        <f>Q29+(2*P29)</f>
        <v>5</v>
      </c>
      <c r="W29" s="52">
        <f>SUM(X29:Z29)</f>
        <v>5</v>
      </c>
      <c r="X29" s="52">
        <f>COUNTIF(Berechnungen!W:W,"7")+COUNTIF(Berechnungen!AB:AB,"7")</f>
        <v>2</v>
      </c>
      <c r="Y29" s="52">
        <f>COUNTIF(Berechnungen!X:X,"7")+COUNTIF(Berechnungen!Y:Y,"7")+COUNTIF(Berechnungen!AC:AC,"7")+COUNTIF(Berechnungen!AD:AD,"7")</f>
        <v>2</v>
      </c>
      <c r="Z29" s="52">
        <f>COUNTIF(Berechnungen!Z:Z,"7")+COUNTIF(Berechnungen!AE:AE,"7")</f>
        <v>1</v>
      </c>
      <c r="AA29" s="52">
        <f>(SUMIF('3. Spieltag'!B:B,"7",'3. Spieltag'!C:C))+(SUMIF('3. Spieltag'!F:F,"7",'3. Spieltag'!E:E))+(SUMIF('3. Spieltag'!G:G,"7",'3. Spieltag'!H:H))+(SUMIF('3. Spieltag'!K:K,"7",'3. Spieltag'!J:J))</f>
        <v>16</v>
      </c>
      <c r="AB29" s="52">
        <f>(SUMIF('3. Spieltag'!B:B,"7",'3. Spieltag'!E:E))+(SUMIF('3. Spieltag'!F:F,"7",'3. Spieltag'!C:C))+(SUMIF('3. Spieltag'!G:G,"7",'3. Spieltag'!J:J))+(SUMIF('3. Spieltag'!K:K,"7",'3. Spieltag'!H:H))</f>
        <v>12</v>
      </c>
      <c r="AC29" s="52">
        <f>AA29-AB29</f>
        <v>4</v>
      </c>
      <c r="AD29" s="52">
        <f>Y29+(2*X29)</f>
        <v>6</v>
      </c>
      <c r="AE29" s="53">
        <f>SUM(AF29:AH29)</f>
        <v>5</v>
      </c>
      <c r="AF29" s="53">
        <f>COUNTIF(Berechnungen!AH:AH,"7")+COUNTIF(Berechnungen!AM:AM,"7")</f>
        <v>1</v>
      </c>
      <c r="AG29" s="53">
        <f>COUNTIF(Berechnungen!AI:AI,"7")+COUNTIF(Berechnungen!AJ:AJ,"7")+COUNTIF(Berechnungen!AN:AN,"7")+COUNTIF(Berechnungen!AO:AO,"7")</f>
        <v>1</v>
      </c>
      <c r="AH29" s="53">
        <f>COUNTIF(Berechnungen!AK:AK,"7")+COUNTIF(Berechnungen!AP:AP,"7")</f>
        <v>3</v>
      </c>
      <c r="AI29" s="53">
        <f>(SUMIF('4. Spieltag'!B:B,"7",'4. Spieltag'!C:C))+(SUMIF('4. Spieltag'!F:F,"7",'4. Spieltag'!E:E))+(SUMIF('4. Spieltag'!G:G,"7",'4. Spieltag'!H:H))+(SUMIF('4. Spieltag'!K:K,"7",'4. Spieltag'!J:J))</f>
        <v>8</v>
      </c>
      <c r="AJ29" s="53">
        <f>(SUMIF('4. Spieltag'!B:B,"7",'4. Spieltag'!E:E))+(SUMIF('4. Spieltag'!F:F,"7",'4. Spieltag'!C:C))+(SUMIF('4. Spieltag'!G:G,"7",'4. Spieltag'!J:J))+(SUMIF('4. Spieltag'!K:K,"7",'4. Spieltag'!H:H))</f>
        <v>10</v>
      </c>
      <c r="AK29" s="53">
        <f>AI29-AJ29</f>
        <v>-2</v>
      </c>
      <c r="AL29" s="53">
        <f>AG29+(2*AF29)</f>
        <v>3</v>
      </c>
      <c r="AM29" s="52">
        <f>SUM(AN29:AP29)</f>
        <v>4</v>
      </c>
      <c r="AN29" s="52">
        <f>COUNTIF(Berechnungen!AS:AS,"7")+COUNTIF(Berechnungen!AX:AX,"7")</f>
        <v>1</v>
      </c>
      <c r="AO29" s="52">
        <f>COUNTIF(Berechnungen!AT:AT,"7")+COUNTIF(Berechnungen!AU:AU,"7")+COUNTIF(Berechnungen!AY:AY,"7")+COUNTIF(Berechnungen!AZ:AZ,"7")</f>
        <v>0</v>
      </c>
      <c r="AP29" s="52">
        <f>COUNTIF(Berechnungen!AV:AV,"7")+COUNTIF(Berechnungen!BA:BA,"7")</f>
        <v>3</v>
      </c>
      <c r="AQ29" s="52">
        <f>(SUMIF('5. Spieltag'!B:B,"7",'5. Spieltag'!C:C))+(SUMIF('5. Spieltag'!F:F,"7",'5. Spieltag'!E:E))+(SUMIF('5. Spieltag'!G:G,"7",'5. Spieltag'!H:H))+(SUMIF('5. Spieltag'!K:K,"7",'5. Spieltag'!J:J))</f>
        <v>7</v>
      </c>
      <c r="AR29" s="52">
        <f>(SUMIF('5. Spieltag'!B:B,"7",'5. Spieltag'!E:E))+(SUMIF('5. Spieltag'!F:F,"7",'5. Spieltag'!C:C))+(SUMIF('5. Spieltag'!G:G,"7",'5. Spieltag'!J:J))+(SUMIF('5. Spieltag'!K:K,"7",'5. Spieltag'!H:H))</f>
        <v>9</v>
      </c>
      <c r="AS29" s="52">
        <f>AQ29-AR29</f>
        <v>-2</v>
      </c>
      <c r="AT29" s="52">
        <f>AO29+(2*AN29)</f>
        <v>2</v>
      </c>
      <c r="AU29" s="62">
        <f>G29+O29+W29+AE29+AM29</f>
        <v>24</v>
      </c>
      <c r="AV29" s="62">
        <f>H29+P29+X29+AF29+AN29</f>
        <v>9</v>
      </c>
      <c r="AW29" s="62">
        <f>I29+Q29+Y29+AG29+AO29</f>
        <v>4</v>
      </c>
      <c r="AX29" s="62">
        <f>J29+R29+Z29+AH29+AP29</f>
        <v>11</v>
      </c>
      <c r="AY29" s="62">
        <f>K29+S29+AA29+AI29+AQ29</f>
        <v>57</v>
      </c>
      <c r="AZ29" s="62">
        <f>L29+T29+AB29+AJ29+AR29</f>
        <v>50</v>
      </c>
      <c r="BA29" s="62">
        <f>M29+U29+AC29+AK29+AS29</f>
        <v>7</v>
      </c>
      <c r="BB29" s="62">
        <f>N29+V29+AD29+AL29+AT29</f>
        <v>22</v>
      </c>
      <c r="BC29" s="10">
        <f>IF(BB28&gt;BB29,BC28+1,IF(BA28&gt;BA29,BC28+1,IF(AY28&gt;AY29,BC28+1,BC28)))</f>
        <v>5</v>
      </c>
      <c r="BD29" s="34">
        <v>7</v>
      </c>
      <c r="BE29" s="57" t="s">
        <v>13</v>
      </c>
      <c r="BF29" s="58"/>
      <c r="BG29" s="58"/>
      <c r="BH29" s="58">
        <v>-1</v>
      </c>
      <c r="BI29">
        <v>1</v>
      </c>
      <c r="BJ29">
        <v>-1</v>
      </c>
      <c r="BK29" s="51">
        <v>0</v>
      </c>
      <c r="BL29">
        <f>SUM(BH29:BK29)</f>
        <v>-1</v>
      </c>
      <c r="BQ29">
        <f>AY29/AU29</f>
        <v>2.375</v>
      </c>
      <c r="BR29">
        <f>AZ29/AU29</f>
        <v>2.0833333333333335</v>
      </c>
      <c r="BS29">
        <f>BQ29-BR29</f>
        <v>0.29166666666666652</v>
      </c>
      <c r="BU29">
        <f>(BB29/(AU29*2))*100</f>
        <v>45.833333333333329</v>
      </c>
      <c r="BX29" s="60"/>
      <c r="BY29" s="65"/>
      <c r="BZ29" s="64"/>
      <c r="CA29" s="65"/>
    </row>
    <row r="30" spans="1:79" ht="15.75" thickBot="1" x14ac:dyDescent="0.3">
      <c r="A30" s="37">
        <v>6</v>
      </c>
      <c r="B30" s="57" t="s">
        <v>14</v>
      </c>
      <c r="C30" s="58"/>
      <c r="D30" s="58"/>
      <c r="E30" s="58"/>
      <c r="F30" s="10">
        <f>IF(BB29&gt;BB30,BC29+1,IF(BA29&gt;BA30,BC29+1,IF(AY29&gt;AY30,BC29+1,BC29)))</f>
        <v>6</v>
      </c>
      <c r="G30" s="52">
        <f>SUM(H30:J30)</f>
        <v>5</v>
      </c>
      <c r="H30" s="52">
        <f>COUNTIF(Berechnungen!A:A,"6")+COUNTIF(Berechnungen!F:F,"6")</f>
        <v>0</v>
      </c>
      <c r="I30" s="52">
        <f>COUNTIF(Berechnungen!B:B,"6")+COUNTIF(Berechnungen!C:C,"6")+COUNTIF(Berechnungen!G:G,"6")+COUNTIF(Berechnungen!H:H,"6")</f>
        <v>0</v>
      </c>
      <c r="J30" s="52">
        <f>COUNTIF(Berechnungen!D:D,"6")+COUNTIF(Berechnungen!I:I,"6")</f>
        <v>5</v>
      </c>
      <c r="K30" s="52">
        <f>(SUMIF('1. Spieltag'!B:B,"6",'1. Spieltag'!C:C))+(SUMIF('1. Spieltag'!F:F,"6",'1. Spieltag'!E:E))+(SUMIF('1. Spieltag'!G:G,"6",'1. Spieltag'!H:H))+(SUMIF('1. Spieltag'!K:K,"6",'1. Spieltag'!J:J))</f>
        <v>6</v>
      </c>
      <c r="L30" s="52">
        <f>(SUMIF('1. Spieltag'!B:B,"6",'1. Spieltag'!E:E))+(SUMIF('1. Spieltag'!F:F,"6",'1. Spieltag'!C:C))+(SUMIF('1. Spieltag'!G:G,"6",'1. Spieltag'!J:J))+(SUMIF('1. Spieltag'!K:K,"6",'1. Spieltag'!H:H))</f>
        <v>18</v>
      </c>
      <c r="M30" s="52">
        <f>K30-L30</f>
        <v>-12</v>
      </c>
      <c r="N30" s="52">
        <f>I30+(2*H30)</f>
        <v>0</v>
      </c>
      <c r="O30" s="53">
        <f>SUM(P30:R30)</f>
        <v>5</v>
      </c>
      <c r="P30" s="53">
        <f>COUNTIF(Berechnungen!L:L,"6")+COUNTIF(Berechnungen!Q:Q,"6")</f>
        <v>1</v>
      </c>
      <c r="Q30" s="53">
        <f>COUNTIF(Berechnungen!M:M,"6")+COUNTIF(Berechnungen!N:N,"6")+COUNTIF(Berechnungen!R:R,"6")+COUNTIF(Berechnungen!S:S,"6")</f>
        <v>2</v>
      </c>
      <c r="R30" s="53">
        <f>COUNTIF(Berechnungen!O:O,"6")+COUNTIF(Berechnungen!T:T,"6")</f>
        <v>2</v>
      </c>
      <c r="S30" s="53">
        <f>(SUMIF('2. Spieltag'!B:B,"6",'2. Spieltag'!C:C))+(SUMIF('2. Spieltag'!F:F,"6",'2. Spieltag'!E:E))+(SUMIF('2. Spieltag'!G:G,"6",'2. Spieltag'!H:H))+(SUMIF('2. Spieltag'!K:K,"6",'2. Spieltag'!J:J))</f>
        <v>6</v>
      </c>
      <c r="T30" s="53">
        <f>(SUMIF('2. Spieltag'!B:B,"6",'2. Spieltag'!E:E))+(SUMIF('2. Spieltag'!F:F,"6",'2. Spieltag'!C:C))+(SUMIF('2. Spieltag'!G:G,"6",'2. Spieltag'!J:J))+(SUMIF('2. Spieltag'!K:K,"6",'2. Spieltag'!H:H))</f>
        <v>7</v>
      </c>
      <c r="U30" s="53">
        <f>S30-T30</f>
        <v>-1</v>
      </c>
      <c r="V30" s="53">
        <f>Q30+(2*P30)</f>
        <v>4</v>
      </c>
      <c r="W30" s="52">
        <f>SUM(X30:Z30)</f>
        <v>5</v>
      </c>
      <c r="X30" s="52">
        <f>COUNTIF(Berechnungen!W:W,"6")+COUNTIF(Berechnungen!AB:AB,"6")</f>
        <v>4</v>
      </c>
      <c r="Y30" s="52">
        <f>COUNTIF(Berechnungen!X:X,"6")+COUNTIF(Berechnungen!Y:Y,"6")+COUNTIF(Berechnungen!AC:AC,"6")+COUNTIF(Berechnungen!AD:AD,"6")</f>
        <v>0</v>
      </c>
      <c r="Z30" s="52">
        <f>COUNTIF(Berechnungen!Z:Z,"6")+COUNTIF(Berechnungen!AE:AE,"6")</f>
        <v>1</v>
      </c>
      <c r="AA30" s="52">
        <f>(SUMIF('3. Spieltag'!B:B,"6",'3. Spieltag'!C:C))+(SUMIF('3. Spieltag'!F:F,"6",'3. Spieltag'!E:E))+(SUMIF('3. Spieltag'!G:G,"6",'3. Spieltag'!H:H))+(SUMIF('3. Spieltag'!K:K,"6",'3. Spieltag'!J:J))</f>
        <v>22</v>
      </c>
      <c r="AB30" s="52">
        <f>(SUMIF('3. Spieltag'!B:B,"6",'3. Spieltag'!E:E))+(SUMIF('3. Spieltag'!F:F,"6",'3. Spieltag'!C:C))+(SUMIF('3. Spieltag'!G:G,"6",'3. Spieltag'!J:J))+(SUMIF('3. Spieltag'!K:K,"6",'3. Spieltag'!H:H))</f>
        <v>9</v>
      </c>
      <c r="AC30" s="52">
        <f>AA30-AB30</f>
        <v>13</v>
      </c>
      <c r="AD30" s="52">
        <f>Y30+(2*X30)</f>
        <v>8</v>
      </c>
      <c r="AE30" s="53">
        <f>SUM(AF30:AH30)</f>
        <v>4</v>
      </c>
      <c r="AF30" s="53">
        <f>COUNTIF(Berechnungen!AH:AH,"6")+COUNTIF(Berechnungen!AM:AM,"6")</f>
        <v>1</v>
      </c>
      <c r="AG30" s="53">
        <f>COUNTIF(Berechnungen!AI:AI,"6")+COUNTIF(Berechnungen!AJ:AJ,"6")+COUNTIF(Berechnungen!AN:AN,"6")+COUNTIF(Berechnungen!AO:AO,"6")</f>
        <v>0</v>
      </c>
      <c r="AH30" s="53">
        <f>COUNTIF(Berechnungen!AK:AK,"6")+COUNTIF(Berechnungen!AP:AP,"6")</f>
        <v>3</v>
      </c>
      <c r="AI30" s="53">
        <f>(SUMIF('4. Spieltag'!B:B,"6",'4. Spieltag'!C:C))+(SUMIF('4. Spieltag'!F:F,"6",'4. Spieltag'!E:E))+(SUMIF('4. Spieltag'!G:G,"6",'4. Spieltag'!H:H))+(SUMIF('4. Spieltag'!K:K,"6",'4. Spieltag'!J:J))</f>
        <v>3</v>
      </c>
      <c r="AJ30" s="53">
        <f>(SUMIF('4. Spieltag'!B:B,"6",'4. Spieltag'!E:E))+(SUMIF('4. Spieltag'!F:F,"6",'4. Spieltag'!C:C))+(SUMIF('4. Spieltag'!G:G,"6",'4. Spieltag'!J:J))+(SUMIF('4. Spieltag'!K:K,"6",'4. Spieltag'!H:H))</f>
        <v>11</v>
      </c>
      <c r="AK30" s="53">
        <f>AI30-AJ30</f>
        <v>-8</v>
      </c>
      <c r="AL30" s="53">
        <f>AG30+(2*AF30)</f>
        <v>2</v>
      </c>
      <c r="AM30" s="52">
        <f>SUM(AN30:AP30)</f>
        <v>5</v>
      </c>
      <c r="AN30" s="52">
        <f>COUNTIF(Berechnungen!AS:AS,"6")+COUNTIF(Berechnungen!AX:AX,"6")</f>
        <v>2</v>
      </c>
      <c r="AO30" s="52">
        <f>COUNTIF(Berechnungen!AT:AT,"6")+COUNTIF(Berechnungen!AU:AU,"6")+COUNTIF(Berechnungen!AY:AY,"6")+COUNTIF(Berechnungen!AZ:AZ,"6")</f>
        <v>1</v>
      </c>
      <c r="AP30" s="52">
        <f>COUNTIF(Berechnungen!AV:AV,"6")+COUNTIF(Berechnungen!BA:BA,"6")</f>
        <v>2</v>
      </c>
      <c r="AQ30" s="52">
        <f>(SUMIF('5. Spieltag'!B:B,"6",'5. Spieltag'!C:C))+(SUMIF('5. Spieltag'!F:F,"6",'5. Spieltag'!E:E))+(SUMIF('5. Spieltag'!G:G,"6",'5. Spieltag'!H:H))+(SUMIF('5. Spieltag'!K:K,"6",'5. Spieltag'!J:J))</f>
        <v>13</v>
      </c>
      <c r="AR30" s="52">
        <f>(SUMIF('5. Spieltag'!B:B,"6",'5. Spieltag'!E:E))+(SUMIF('5. Spieltag'!F:F,"6",'5. Spieltag'!C:C))+(SUMIF('5. Spieltag'!G:G,"6",'5. Spieltag'!J:J))+(SUMIF('5. Spieltag'!K:K,"6",'5. Spieltag'!H:H))</f>
        <v>8</v>
      </c>
      <c r="AS30" s="52">
        <f>AQ30-AR30</f>
        <v>5</v>
      </c>
      <c r="AT30" s="52">
        <f>AO30+(2*AN30)</f>
        <v>5</v>
      </c>
      <c r="AU30" s="62">
        <f>G30+O30+W30+AE30+AM30</f>
        <v>24</v>
      </c>
      <c r="AV30" s="62">
        <f>H30+P30+X30+AF30+AN30</f>
        <v>8</v>
      </c>
      <c r="AW30" s="62">
        <f>I30+Q30+Y30+AG30+AO30</f>
        <v>3</v>
      </c>
      <c r="AX30" s="62">
        <f>J30+R30+Z30+AH30+AP30</f>
        <v>13</v>
      </c>
      <c r="AY30" s="62">
        <f>K30+S30+AA30+AI30+AQ30</f>
        <v>50</v>
      </c>
      <c r="AZ30" s="62">
        <f>L30+T30+AB30+AJ30+AR30</f>
        <v>53</v>
      </c>
      <c r="BA30" s="62">
        <f>M30+U30+AC30+AK30+AS30</f>
        <v>-3</v>
      </c>
      <c r="BB30" s="62">
        <f>N30+V30+AD30+AL30+AT30</f>
        <v>19</v>
      </c>
      <c r="BC30" s="10">
        <f>IF(BB29&gt;BB30,BC29+1,IF(BA29&gt;BA30,BC29+1,IF(AY29&gt;AY30,BC29+1,BC29)))</f>
        <v>6</v>
      </c>
      <c r="BD30" s="37">
        <v>6</v>
      </c>
      <c r="BE30" s="57" t="s">
        <v>14</v>
      </c>
      <c r="BF30" s="59"/>
      <c r="BG30" s="59"/>
      <c r="BH30">
        <v>0</v>
      </c>
      <c r="BI30">
        <v>2</v>
      </c>
      <c r="BJ30">
        <v>-1</v>
      </c>
      <c r="BK30" s="51">
        <v>1</v>
      </c>
      <c r="BL30">
        <f>SUM(BH30:BK30)</f>
        <v>2</v>
      </c>
      <c r="BQ30">
        <f>AY30/AU30</f>
        <v>2.0833333333333335</v>
      </c>
      <c r="BR30">
        <f>AZ30/AU30</f>
        <v>2.2083333333333335</v>
      </c>
      <c r="BS30">
        <f>BQ30-BR30</f>
        <v>-0.125</v>
      </c>
      <c r="BU30">
        <f>(BB30/(AU30*2))*100</f>
        <v>39.583333333333329</v>
      </c>
      <c r="BX30" s="60"/>
      <c r="BY30" s="65"/>
      <c r="BZ30" s="64"/>
      <c r="CA30" s="65"/>
    </row>
    <row r="31" spans="1:79" ht="15.75" thickBot="1" x14ac:dyDescent="0.3">
      <c r="A31" s="32">
        <v>3</v>
      </c>
      <c r="B31" s="57" t="s">
        <v>11</v>
      </c>
      <c r="C31" s="58"/>
      <c r="D31" s="58"/>
      <c r="E31" s="58"/>
      <c r="F31" s="10">
        <f>IF(BB30&gt;BB31,BC30+1,IF(BA30&gt;BA31,BC30+1,IF(AY30&gt;AY31,BC30+1,BC30)))</f>
        <v>7</v>
      </c>
      <c r="G31" s="52">
        <f>SUM(H31:J31)</f>
        <v>5</v>
      </c>
      <c r="H31" s="52">
        <f>COUNTIF(Berechnungen!A:A,"3")+COUNTIF(Berechnungen!F:F,"3")</f>
        <v>2</v>
      </c>
      <c r="I31" s="52">
        <f>COUNTIF(Berechnungen!B:B,"3")+COUNTIF(Berechnungen!C:C,"3")+COUNTIF(Berechnungen!G:G,"3")+COUNTIF(Berechnungen!H:H,"3")</f>
        <v>0</v>
      </c>
      <c r="J31" s="52">
        <f>COUNTIF(Berechnungen!D:D,"3")+COUNTIF(Berechnungen!I:I,"3")</f>
        <v>3</v>
      </c>
      <c r="K31" s="52">
        <f>(SUMIF('1. Spieltag'!B:B,"3",'1. Spieltag'!C:C))+(SUMIF('1. Spieltag'!F:F,"3",'1. Spieltag'!E:E))+(SUMIF('1. Spieltag'!G:G,"3",'1. Spieltag'!H:H))+(SUMIF('1. Spieltag'!K:K,"3",'1. Spieltag'!J:J))</f>
        <v>10</v>
      </c>
      <c r="L31" s="52">
        <f>(SUMIF('1. Spieltag'!B:B,"3",'1. Spieltag'!E:E))+(SUMIF('1. Spieltag'!F:F,"3",'1. Spieltag'!C:C))+(SUMIF('1. Spieltag'!G:G,"3",'1. Spieltag'!J:J))+(SUMIF('1. Spieltag'!K:K,"3",'1. Spieltag'!H:H))</f>
        <v>12</v>
      </c>
      <c r="M31" s="52">
        <f>K31-L31</f>
        <v>-2</v>
      </c>
      <c r="N31" s="52">
        <f>I31+(2*H31)</f>
        <v>4</v>
      </c>
      <c r="O31" s="53">
        <f>SUM(P31:R31)</f>
        <v>5</v>
      </c>
      <c r="P31" s="53">
        <f>COUNTIF(Berechnungen!L:L,"3")+COUNTIF(Berechnungen!Q:Q,"3")</f>
        <v>2</v>
      </c>
      <c r="Q31" s="53">
        <f>COUNTIF(Berechnungen!M:M,"3")+COUNTIF(Berechnungen!N:N,"3")+COUNTIF(Berechnungen!R:R,"3")+COUNTIF(Berechnungen!S:S,"3")</f>
        <v>1</v>
      </c>
      <c r="R31" s="53">
        <f>COUNTIF(Berechnungen!O:O,"3")+COUNTIF(Berechnungen!T:T,"3")</f>
        <v>2</v>
      </c>
      <c r="S31" s="53">
        <f>(SUMIF('2. Spieltag'!B:B,"3",'2. Spieltag'!C:C))+(SUMIF('2. Spieltag'!F:F,"3",'2. Spieltag'!E:E))+(SUMIF('2. Spieltag'!G:G,"3",'2. Spieltag'!H:H))+(SUMIF('2. Spieltag'!K:K,"3",'2. Spieltag'!J:J))</f>
        <v>14</v>
      </c>
      <c r="T31" s="53">
        <f>(SUMIF('2. Spieltag'!B:B,"3",'2. Spieltag'!E:E))+(SUMIF('2. Spieltag'!F:F,"3",'2. Spieltag'!C:C))+(SUMIF('2. Spieltag'!G:G,"3",'2. Spieltag'!J:J))+(SUMIF('2. Spieltag'!K:K,"3",'2. Spieltag'!H:H))</f>
        <v>9</v>
      </c>
      <c r="U31" s="53">
        <f>S31-T31</f>
        <v>5</v>
      </c>
      <c r="V31" s="53">
        <f>Q31+(2*P31)</f>
        <v>5</v>
      </c>
      <c r="W31" s="52">
        <f>SUM(X31:Z31)</f>
        <v>5</v>
      </c>
      <c r="X31" s="52">
        <f>COUNTIF(Berechnungen!W:W,"3")+COUNTIF(Berechnungen!AB:AB,"3")</f>
        <v>1</v>
      </c>
      <c r="Y31" s="52">
        <f>COUNTIF(Berechnungen!X:X,"3")+COUNTIF(Berechnungen!Y:Y,"3")+COUNTIF(Berechnungen!AC:AC,"3")+COUNTIF(Berechnungen!AD:AD,"3")</f>
        <v>0</v>
      </c>
      <c r="Z31" s="52">
        <f>COUNTIF(Berechnungen!Z:Z,"3")+COUNTIF(Berechnungen!AE:AE,"3")</f>
        <v>4</v>
      </c>
      <c r="AA31" s="52">
        <f>(SUMIF('3. Spieltag'!B:B,"3",'3. Spieltag'!C:C))+(SUMIF('3. Spieltag'!F:F,"3",'3. Spieltag'!E:E))+(SUMIF('3. Spieltag'!G:G,"3",'3. Spieltag'!H:H))+(SUMIF('3. Spieltag'!K:K,"3",'3. Spieltag'!J:J))</f>
        <v>7</v>
      </c>
      <c r="AB31" s="52">
        <f>(SUMIF('3. Spieltag'!B:B,"3",'3. Spieltag'!E:E))+(SUMIF('3. Spieltag'!F:F,"3",'3. Spieltag'!C:C))+(SUMIF('3. Spieltag'!G:G,"3",'3. Spieltag'!J:J))+(SUMIF('3. Spieltag'!K:K,"3",'3. Spieltag'!H:H))</f>
        <v>18</v>
      </c>
      <c r="AC31" s="52">
        <f>AA31-AB31</f>
        <v>-11</v>
      </c>
      <c r="AD31" s="52">
        <f>Y31+(2*X31)</f>
        <v>2</v>
      </c>
      <c r="AE31" s="53">
        <f>SUM(AF31:AH31)</f>
        <v>5</v>
      </c>
      <c r="AF31" s="53">
        <f>COUNTIF(Berechnungen!AH:AH,"3")+COUNTIF(Berechnungen!AM:AM,"3")</f>
        <v>2</v>
      </c>
      <c r="AG31" s="53">
        <f>COUNTIF(Berechnungen!AI:AI,"3")+COUNTIF(Berechnungen!AJ:AJ,"3")+COUNTIF(Berechnungen!AN:AN,"3")+COUNTIF(Berechnungen!AO:AO,"3")</f>
        <v>1</v>
      </c>
      <c r="AH31" s="53">
        <f>COUNTIF(Berechnungen!AK:AK,"3")+COUNTIF(Berechnungen!AP:AP,"3")</f>
        <v>2</v>
      </c>
      <c r="AI31" s="53">
        <f>(SUMIF('4. Spieltag'!B:B,"3",'4. Spieltag'!C:C))+(SUMIF('4. Spieltag'!F:F,"3",'4. Spieltag'!E:E))+(SUMIF('4. Spieltag'!G:G,"3",'4. Spieltag'!H:H))+(SUMIF('4. Spieltag'!K:K,"3",'4. Spieltag'!J:J))</f>
        <v>14</v>
      </c>
      <c r="AJ31" s="53">
        <f>(SUMIF('4. Spieltag'!B:B,"3",'4. Spieltag'!E:E))+(SUMIF('4. Spieltag'!F:F,"3",'4. Spieltag'!C:C))+(SUMIF('4. Spieltag'!G:G,"3",'4. Spieltag'!J:J))+(SUMIF('4. Spieltag'!K:K,"3",'4. Spieltag'!H:H))</f>
        <v>12</v>
      </c>
      <c r="AK31" s="53">
        <f>AI31-AJ31</f>
        <v>2</v>
      </c>
      <c r="AL31" s="53">
        <f>AG31+(2*AF31)</f>
        <v>5</v>
      </c>
      <c r="AM31" s="52">
        <f>SUM(AN31:AP31)</f>
        <v>4</v>
      </c>
      <c r="AN31" s="52">
        <f>COUNTIF(Berechnungen!AS:AS,"3")+COUNTIF(Berechnungen!AX:AX,"3")</f>
        <v>1</v>
      </c>
      <c r="AO31" s="52">
        <f>COUNTIF(Berechnungen!AT:AT,"3")+COUNTIF(Berechnungen!AU:AU,"3")+COUNTIF(Berechnungen!AY:AY,"3")+COUNTIF(Berechnungen!AZ:AZ,"3")</f>
        <v>0</v>
      </c>
      <c r="AP31" s="52">
        <f>COUNTIF(Berechnungen!AV:AV,"3")+COUNTIF(Berechnungen!BA:BA,"3")</f>
        <v>3</v>
      </c>
      <c r="AQ31" s="52">
        <f>(SUMIF('5. Spieltag'!B:B,"3",'5. Spieltag'!C:C))+(SUMIF('5. Spieltag'!F:F,"3",'5. Spieltag'!E:E))+(SUMIF('5. Spieltag'!G:G,"3",'5. Spieltag'!H:H))+(SUMIF('5. Spieltag'!K:K,"3",'5. Spieltag'!J:J))</f>
        <v>4</v>
      </c>
      <c r="AR31" s="52">
        <f>(SUMIF('5. Spieltag'!B:B,"3",'5. Spieltag'!E:E))+(SUMIF('5. Spieltag'!F:F,"3",'5. Spieltag'!C:C))+(SUMIF('5. Spieltag'!G:G,"3",'5. Spieltag'!J:J))+(SUMIF('5. Spieltag'!K:K,"3",'5. Spieltag'!H:H))</f>
        <v>11</v>
      </c>
      <c r="AS31" s="52">
        <f>AQ31-AR31</f>
        <v>-7</v>
      </c>
      <c r="AT31" s="52">
        <f>AO31+(2*AN31)</f>
        <v>2</v>
      </c>
      <c r="AU31" s="62">
        <f>G31+O31+W31+AE31+AM31</f>
        <v>24</v>
      </c>
      <c r="AV31" s="62">
        <f>H31+P31+X31+AF31+AN31</f>
        <v>8</v>
      </c>
      <c r="AW31" s="62">
        <f>I31+Q31+Y31+AG31+AO31</f>
        <v>2</v>
      </c>
      <c r="AX31" s="62">
        <f>J31+R31+Z31+AH31+AP31</f>
        <v>14</v>
      </c>
      <c r="AY31" s="62">
        <f>K31+S31+AA31+AI31+AQ31</f>
        <v>49</v>
      </c>
      <c r="AZ31" s="62">
        <f>L31+T31+AB31+AJ31+AR31</f>
        <v>62</v>
      </c>
      <c r="BA31" s="62">
        <f>M31+U31+AC31+AK31+AS31</f>
        <v>-13</v>
      </c>
      <c r="BB31" s="62">
        <f>N31+V31+AD31+AL31+AT31</f>
        <v>18</v>
      </c>
      <c r="BC31" s="10">
        <f>IF(BB30&gt;BB31,BC30+1,IF(BA30&gt;BA31,BC30+1,IF(AY30&gt;AY31,BC30+1,BC30)))</f>
        <v>7</v>
      </c>
      <c r="BD31" s="32">
        <v>3</v>
      </c>
      <c r="BE31" s="57" t="s">
        <v>11</v>
      </c>
      <c r="BF31" s="58"/>
      <c r="BG31" s="58"/>
      <c r="BH31" s="58">
        <v>0</v>
      </c>
      <c r="BI31">
        <v>-1</v>
      </c>
      <c r="BJ31">
        <v>1</v>
      </c>
      <c r="BK31" s="51">
        <v>-1</v>
      </c>
      <c r="BL31">
        <f>SUM(BH31:BK31)</f>
        <v>-1</v>
      </c>
      <c r="BQ31">
        <f>AY31/AU31</f>
        <v>2.0416666666666665</v>
      </c>
      <c r="BR31">
        <f>AZ31/AU31</f>
        <v>2.5833333333333335</v>
      </c>
      <c r="BS31">
        <f>BQ31-BR31</f>
        <v>-0.54166666666666696</v>
      </c>
      <c r="BU31">
        <f>(BB31/(AU31*2))*100</f>
        <v>37.5</v>
      </c>
      <c r="BX31" s="60"/>
      <c r="BY31" s="65"/>
      <c r="BZ31" s="64"/>
      <c r="CA31" s="65"/>
    </row>
    <row r="32" spans="1:79" ht="15.75" thickBot="1" x14ac:dyDescent="0.3">
      <c r="A32" s="29">
        <v>9</v>
      </c>
      <c r="B32" s="54" t="s">
        <v>30</v>
      </c>
      <c r="C32" s="55"/>
      <c r="D32" s="55"/>
      <c r="E32" s="55"/>
      <c r="F32" s="10">
        <f>IF(BB31&gt;BB32,BC31+1,IF(BA31&gt;BA32,BC31+1,IF(AY31&gt;AY32,BC31+1,BC31)))</f>
        <v>8</v>
      </c>
      <c r="G32" s="52">
        <f>SUM(H32:J32)</f>
        <v>5</v>
      </c>
      <c r="H32" s="52">
        <f>COUNTIF(Berechnungen!A:A,"9")+COUNTIF(Berechnungen!F:F,"9")</f>
        <v>1</v>
      </c>
      <c r="I32" s="52">
        <f>COUNTIF(Berechnungen!B:B,"9")+COUNTIF(Berechnungen!C:C,"9")+COUNTIF(Berechnungen!G:G,"9")+COUNTIF(Berechnungen!H:H,"9")</f>
        <v>0</v>
      </c>
      <c r="J32" s="52">
        <f>COUNTIF(Berechnungen!D:D,"9")+COUNTIF(Berechnungen!I:I,"9")</f>
        <v>4</v>
      </c>
      <c r="K32" s="52">
        <f>(SUMIF('1. Spieltag'!B:B,"9",'1. Spieltag'!C:C))+(SUMIF('1. Spieltag'!F:F,"9",'1. Spieltag'!E:E))+(SUMIF('1. Spieltag'!G:G,"9",'1. Spieltag'!H:H))+(SUMIF('1. Spieltag'!K:K,"9",'1. Spieltag'!J:J))</f>
        <v>8</v>
      </c>
      <c r="L32" s="52">
        <f>(SUMIF('1. Spieltag'!B:B,"9",'1. Spieltag'!E:E))+(SUMIF('1. Spieltag'!F:F,"9",'1. Spieltag'!C:C))+(SUMIF('1. Spieltag'!G:G,"9",'1. Spieltag'!J:J))+(SUMIF('1. Spieltag'!K:K,"9",'1. Spieltag'!H:H))</f>
        <v>17</v>
      </c>
      <c r="M32" s="52">
        <f>K32-L32</f>
        <v>-9</v>
      </c>
      <c r="N32" s="52">
        <f>I32+(2*H32)</f>
        <v>2</v>
      </c>
      <c r="O32" s="53">
        <f>SUM(P32:R32)</f>
        <v>5</v>
      </c>
      <c r="P32" s="53">
        <f>COUNTIF(Berechnungen!L:L,"9")+COUNTIF(Berechnungen!Q:Q,"9")</f>
        <v>2</v>
      </c>
      <c r="Q32" s="53">
        <f>COUNTIF(Berechnungen!M:M,"9")+COUNTIF(Berechnungen!N:N,"9")+COUNTIF(Berechnungen!R:R,"9")+COUNTIF(Berechnungen!S:S,"9")</f>
        <v>1</v>
      </c>
      <c r="R32" s="53">
        <f>COUNTIF(Berechnungen!O:O,"9")+COUNTIF(Berechnungen!T:T,"9")</f>
        <v>2</v>
      </c>
      <c r="S32" s="53">
        <f>(SUMIF('2. Spieltag'!B:B,"9",'2. Spieltag'!C:C))+(SUMIF('2. Spieltag'!F:F,"9",'2. Spieltag'!E:E))+(SUMIF('2. Spieltag'!G:G,"9",'2. Spieltag'!H:H))+(SUMIF('2. Spieltag'!K:K,"9",'2. Spieltag'!J:J))</f>
        <v>10</v>
      </c>
      <c r="T32" s="53">
        <f>(SUMIF('2. Spieltag'!B:B,"9",'2. Spieltag'!E:E))+(SUMIF('2. Spieltag'!F:F,"9",'2. Spieltag'!C:C))+(SUMIF('2. Spieltag'!G:G,"9",'2. Spieltag'!J:J))+(SUMIF('2. Spieltag'!K:K,"9",'2. Spieltag'!H:H))</f>
        <v>12</v>
      </c>
      <c r="U32" s="53">
        <f>S32-T32</f>
        <v>-2</v>
      </c>
      <c r="V32" s="53">
        <f>Q32+(2*P32)</f>
        <v>5</v>
      </c>
      <c r="W32" s="52">
        <f>SUM(X32:Z32)</f>
        <v>5</v>
      </c>
      <c r="X32" s="52">
        <f>COUNTIF(Berechnungen!W:W,"9")+COUNTIF(Berechnungen!AB:AB,"9")</f>
        <v>2</v>
      </c>
      <c r="Y32" s="52">
        <f>COUNTIF(Berechnungen!X:X,"9")+COUNTIF(Berechnungen!Y:Y,"9")+COUNTIF(Berechnungen!AC:AC,"9")+COUNTIF(Berechnungen!AD:AD,"9")</f>
        <v>0</v>
      </c>
      <c r="Z32" s="52">
        <f>COUNTIF(Berechnungen!Z:Z,"9")+COUNTIF(Berechnungen!AE:AE,"9")</f>
        <v>3</v>
      </c>
      <c r="AA32" s="52">
        <f>(SUMIF('3. Spieltag'!B:B,"9",'3. Spieltag'!C:C))+(SUMIF('3. Spieltag'!F:F,"9",'3. Spieltag'!E:E))+(SUMIF('3. Spieltag'!G:G,"9",'3. Spieltag'!H:H))+(SUMIF('3. Spieltag'!K:K,"9",'3. Spieltag'!J:J))</f>
        <v>13</v>
      </c>
      <c r="AB32" s="52">
        <f>(SUMIF('3. Spieltag'!B:B,"9",'3. Spieltag'!E:E))+(SUMIF('3. Spieltag'!F:F,"9",'3. Spieltag'!C:C))+(SUMIF('3. Spieltag'!G:G,"9",'3. Spieltag'!J:J))+(SUMIF('3. Spieltag'!K:K,"9",'3. Spieltag'!H:H))</f>
        <v>16</v>
      </c>
      <c r="AC32" s="52">
        <f>AA32-AB32</f>
        <v>-3</v>
      </c>
      <c r="AD32" s="52">
        <f>Y32+(2*X32)</f>
        <v>4</v>
      </c>
      <c r="AE32" s="53">
        <f>SUM(AF32:AH32)</f>
        <v>4</v>
      </c>
      <c r="AF32" s="53">
        <f>COUNTIF(Berechnungen!AH:AH,"9")+COUNTIF(Berechnungen!AM:AM,"9")</f>
        <v>0</v>
      </c>
      <c r="AG32" s="53">
        <f>COUNTIF(Berechnungen!AI:AI,"9")+COUNTIF(Berechnungen!AJ:AJ,"9")+COUNTIF(Berechnungen!AN:AN,"9")+COUNTIF(Berechnungen!AO:AO,"9")</f>
        <v>1</v>
      </c>
      <c r="AH32" s="53">
        <f>COUNTIF(Berechnungen!AK:AK,"9")+COUNTIF(Berechnungen!AP:AP,"9")</f>
        <v>3</v>
      </c>
      <c r="AI32" s="53">
        <f>(SUMIF('4. Spieltag'!B:B,"9",'4. Spieltag'!C:C))+(SUMIF('4. Spieltag'!F:F,"9",'4. Spieltag'!E:E))+(SUMIF('4. Spieltag'!G:G,"9",'4. Spieltag'!H:H))+(SUMIF('4. Spieltag'!K:K,"9",'4. Spieltag'!J:J))</f>
        <v>7</v>
      </c>
      <c r="AJ32" s="53">
        <f>(SUMIF('4. Spieltag'!B:B,"9",'4. Spieltag'!E:E))+(SUMIF('4. Spieltag'!F:F,"9",'4. Spieltag'!C:C))+(SUMIF('4. Spieltag'!G:G,"9",'4. Spieltag'!J:J))+(SUMIF('4. Spieltag'!K:K,"9",'4. Spieltag'!H:H))</f>
        <v>17</v>
      </c>
      <c r="AK32" s="53">
        <f>AI32-AJ32</f>
        <v>-10</v>
      </c>
      <c r="AL32" s="53">
        <f>AG32+(2*AF32)</f>
        <v>1</v>
      </c>
      <c r="AM32" s="52">
        <f>SUM(AN32:AP32)</f>
        <v>5</v>
      </c>
      <c r="AN32" s="52">
        <f>COUNTIF(Berechnungen!AS:AS,"9")+COUNTIF(Berechnungen!AX:AX,"9")</f>
        <v>3</v>
      </c>
      <c r="AO32" s="52">
        <f>COUNTIF(Berechnungen!AT:AT,"9")+COUNTIF(Berechnungen!AU:AU,"9")+COUNTIF(Berechnungen!AY:AY,"9")+COUNTIF(Berechnungen!AZ:AZ,"9")</f>
        <v>0</v>
      </c>
      <c r="AP32" s="52">
        <f>COUNTIF(Berechnungen!AV:AV,"9")+COUNTIF(Berechnungen!BA:BA,"9")</f>
        <v>2</v>
      </c>
      <c r="AQ32" s="52">
        <f>(SUMIF('5. Spieltag'!B:B,"9",'5. Spieltag'!C:C))+(SUMIF('5. Spieltag'!F:F,"9",'5. Spieltag'!E:E))+(SUMIF('5. Spieltag'!G:G,"9",'5. Spieltag'!H:H))+(SUMIF('5. Spieltag'!K:K,"9",'5. Spieltag'!J:J))</f>
        <v>16</v>
      </c>
      <c r="AR32" s="52">
        <f>(SUMIF('5. Spieltag'!B:B,"9",'5. Spieltag'!E:E))+(SUMIF('5. Spieltag'!F:F,"9",'5. Spieltag'!C:C))+(SUMIF('5. Spieltag'!G:G,"9",'5. Spieltag'!J:J))+(SUMIF('5. Spieltag'!K:K,"9",'5. Spieltag'!H:H))</f>
        <v>14</v>
      </c>
      <c r="AS32" s="52">
        <f>AQ32-AR32</f>
        <v>2</v>
      </c>
      <c r="AT32" s="52">
        <f>AO32+(2*AN32)</f>
        <v>6</v>
      </c>
      <c r="AU32" s="62">
        <f>G32+O32+W32+AE32+AM32</f>
        <v>24</v>
      </c>
      <c r="AV32" s="62">
        <f>H32+P32+X32+AF32+AN32</f>
        <v>8</v>
      </c>
      <c r="AW32" s="62">
        <f>I32+Q32+Y32+AG32+AO32</f>
        <v>2</v>
      </c>
      <c r="AX32" s="62">
        <f>J32+R32+Z32+AH32+AP32</f>
        <v>14</v>
      </c>
      <c r="AY32" s="62">
        <f>K32+S32+AA32+AI32+AQ32</f>
        <v>54</v>
      </c>
      <c r="AZ32" s="62">
        <f>L32+T32+AB32+AJ32+AR32</f>
        <v>76</v>
      </c>
      <c r="BA32" s="62">
        <f>M32+U32+AC32+AK32+AS32</f>
        <v>-22</v>
      </c>
      <c r="BB32" s="62">
        <f>N32+V32+AD32+AL32+AT32</f>
        <v>18</v>
      </c>
      <c r="BC32" s="10">
        <f>IF(BB31&gt;BB32,BC31+1,IF(BA31&gt;BA32,BC31+1,IF(AY31&gt;AY32,BC31+1,BC31)))</f>
        <v>8</v>
      </c>
      <c r="BD32" s="29">
        <v>9</v>
      </c>
      <c r="BE32" s="54" t="s">
        <v>30</v>
      </c>
      <c r="BF32" s="58"/>
      <c r="BG32" s="58"/>
      <c r="BH32" s="58">
        <v>0</v>
      </c>
      <c r="BI32">
        <v>-1</v>
      </c>
      <c r="BJ32">
        <v>0</v>
      </c>
      <c r="BK32" s="51">
        <v>0</v>
      </c>
      <c r="BL32">
        <f>SUM(BH32:BK32)</f>
        <v>-1</v>
      </c>
      <c r="BQ32">
        <f>AY32/AU32</f>
        <v>2.25</v>
      </c>
      <c r="BR32">
        <f>AZ32/AU32</f>
        <v>3.1666666666666665</v>
      </c>
      <c r="BS32">
        <f>BQ32-BR32</f>
        <v>-0.91666666666666652</v>
      </c>
      <c r="BU32">
        <f>(BB32/(AU32*2))*100</f>
        <v>37.5</v>
      </c>
      <c r="BX32" s="60"/>
      <c r="BY32" s="65"/>
      <c r="BZ32" s="64"/>
      <c r="CA32" s="65"/>
    </row>
    <row r="33" spans="1:79" ht="15.75" thickBot="1" x14ac:dyDescent="0.3">
      <c r="A33" s="27">
        <v>1</v>
      </c>
      <c r="B33" s="57" t="s">
        <v>9</v>
      </c>
      <c r="C33" s="58"/>
      <c r="D33" s="58"/>
      <c r="E33" s="58"/>
      <c r="F33" s="10">
        <f>IF(BB32&gt;BB33,BC32+1,IF(BA32&gt;BA33,BC32+1,IF(AY32&gt;AY33,BC32+1,BC32)))</f>
        <v>9</v>
      </c>
      <c r="G33" s="52">
        <f>SUM(H33:J33)</f>
        <v>5</v>
      </c>
      <c r="H33" s="52">
        <f>COUNTIF(Berechnungen!A:A,"1")+COUNTIF(Berechnungen!F:F,"1")</f>
        <v>0</v>
      </c>
      <c r="I33" s="52">
        <f>COUNTIF(Berechnungen!B:B,"1")+COUNTIF(Berechnungen!C:C,"1")+COUNTIF(Berechnungen!G:G,"1")+COUNTIF(Berechnungen!H:H,"1")</f>
        <v>0</v>
      </c>
      <c r="J33" s="52">
        <f>COUNTIF(Berechnungen!D:D,"1")+COUNTIF(Berechnungen!I:I,"1")</f>
        <v>5</v>
      </c>
      <c r="K33" s="52">
        <f>(SUMIF('1. Spieltag'!B:B,"1",'1. Spieltag'!C:C))+(SUMIF('1. Spieltag'!F:F,"1",'1. Spieltag'!E:E))+(SUMIF('1. Spieltag'!G:G,"1",'1. Spieltag'!H:H))+(SUMIF('1. Spieltag'!K:K,"1",'1. Spieltag'!J:J))</f>
        <v>8</v>
      </c>
      <c r="L33" s="52">
        <f>(SUMIF('1. Spieltag'!B:B,"1",'1. Spieltag'!E:E))+(SUMIF('1. Spieltag'!F:F,"1",'1. Spieltag'!C:C))+(SUMIF('1. Spieltag'!G:G,"1",'1. Spieltag'!J:J))+(SUMIF('1. Spieltag'!K:K,"1",'1. Spieltag'!H:H))</f>
        <v>24</v>
      </c>
      <c r="M33" s="52">
        <f>K33-L33</f>
        <v>-16</v>
      </c>
      <c r="N33" s="52">
        <f>I33+(2*H33)</f>
        <v>0</v>
      </c>
      <c r="O33" s="53">
        <f>SUM(P33:R33)</f>
        <v>5</v>
      </c>
      <c r="P33" s="53">
        <f>COUNTIF(Berechnungen!L:L,"1")+COUNTIF(Berechnungen!Q:Q,"1")</f>
        <v>0</v>
      </c>
      <c r="Q33" s="53">
        <f>COUNTIF(Berechnungen!M:M,"1")+COUNTIF(Berechnungen!N:N,"1")+COUNTIF(Berechnungen!R:R,"1")+COUNTIF(Berechnungen!S:S,"1")</f>
        <v>0</v>
      </c>
      <c r="R33" s="53">
        <f>COUNTIF(Berechnungen!O:O,"1")+COUNTIF(Berechnungen!T:T,"1")</f>
        <v>5</v>
      </c>
      <c r="S33" s="53">
        <f>(SUMIF('2. Spieltag'!B:B,"1",'2. Spieltag'!C:C))+(SUMIF('2. Spieltag'!F:F,"1",'2. Spieltag'!E:E))+(SUMIF('2. Spieltag'!G:G,"1",'2. Spieltag'!H:H))+(SUMIF('2. Spieltag'!K:K,"1",'2. Spieltag'!J:J))</f>
        <v>4</v>
      </c>
      <c r="T33" s="53">
        <f>(SUMIF('2. Spieltag'!B:B,"1",'2. Spieltag'!E:E))+(SUMIF('2. Spieltag'!F:F,"1",'2. Spieltag'!C:C))+(SUMIF('2. Spieltag'!G:G,"1",'2. Spieltag'!J:J))+(SUMIF('2. Spieltag'!K:K,"1",'2. Spieltag'!H:H))</f>
        <v>31</v>
      </c>
      <c r="U33" s="53">
        <f>S33-T33</f>
        <v>-27</v>
      </c>
      <c r="V33" s="53">
        <f>Q33+(2*P33)</f>
        <v>0</v>
      </c>
      <c r="W33" s="52">
        <f>SUM(X33:Z33)</f>
        <v>5</v>
      </c>
      <c r="X33" s="52">
        <f>COUNTIF(Berechnungen!W:W,"1")+COUNTIF(Berechnungen!AB:AB,"1")</f>
        <v>0</v>
      </c>
      <c r="Y33" s="52">
        <f>COUNTIF(Berechnungen!X:X,"1")+COUNTIF(Berechnungen!Y:Y,"1")+COUNTIF(Berechnungen!AC:AC,"1")+COUNTIF(Berechnungen!AD:AD,"1")</f>
        <v>0</v>
      </c>
      <c r="Z33" s="52">
        <f>COUNTIF(Berechnungen!Z:Z,"1")+COUNTIF(Berechnungen!AE:AE,"1")</f>
        <v>5</v>
      </c>
      <c r="AA33" s="52">
        <f>(SUMIF('3. Spieltag'!B:B,"1",'3. Spieltag'!C:C))+(SUMIF('3. Spieltag'!F:F,"1",'3. Spieltag'!E:E))+(SUMIF('3. Spieltag'!G:G,"1",'3. Spieltag'!H:H))+(SUMIF('3. Spieltag'!K:K,"1",'3. Spieltag'!J:J))</f>
        <v>4</v>
      </c>
      <c r="AB33" s="52">
        <f>(SUMIF('3. Spieltag'!B:B,"1",'3. Spieltag'!E:E))+(SUMIF('3. Spieltag'!F:F,"1",'3. Spieltag'!C:C))+(SUMIF('3. Spieltag'!G:G,"1",'3. Spieltag'!J:J))+(SUMIF('3. Spieltag'!K:K,"1",'3. Spieltag'!H:H))</f>
        <v>23</v>
      </c>
      <c r="AC33" s="52">
        <f>AA33-AB33</f>
        <v>-19</v>
      </c>
      <c r="AD33" s="52">
        <f>Y33+(2*X33)</f>
        <v>0</v>
      </c>
      <c r="AE33" s="53">
        <f>SUM(AF33:AH33)</f>
        <v>5</v>
      </c>
      <c r="AF33" s="53">
        <f>COUNTIF(Berechnungen!AH:AH,"1")+COUNTIF(Berechnungen!AM:AM,"1")</f>
        <v>0</v>
      </c>
      <c r="AG33" s="53">
        <f>COUNTIF(Berechnungen!AI:AI,"1")+COUNTIF(Berechnungen!AJ:AJ,"1")+COUNTIF(Berechnungen!AN:AN,"1")+COUNTIF(Berechnungen!AO:AO,"1")</f>
        <v>2</v>
      </c>
      <c r="AH33" s="53">
        <f>COUNTIF(Berechnungen!AK:AK,"1")+COUNTIF(Berechnungen!AP:AP,"1")</f>
        <v>3</v>
      </c>
      <c r="AI33" s="53">
        <f>(SUMIF('4. Spieltag'!B:B,"1",'4. Spieltag'!C:C))+(SUMIF('4. Spieltag'!F:F,"1",'4. Spieltag'!E:E))+(SUMIF('4. Spieltag'!G:G,"1",'4. Spieltag'!H:H))+(SUMIF('4. Spieltag'!K:K,"1",'4. Spieltag'!J:J))</f>
        <v>6</v>
      </c>
      <c r="AJ33" s="53">
        <f>(SUMIF('4. Spieltag'!B:B,"1",'4. Spieltag'!E:E))+(SUMIF('4. Spieltag'!F:F,"1",'4. Spieltag'!C:C))+(SUMIF('4. Spieltag'!G:G,"1",'4. Spieltag'!J:J))+(SUMIF('4. Spieltag'!K:K,"1",'4. Spieltag'!H:H))</f>
        <v>19</v>
      </c>
      <c r="AK33" s="53">
        <f>AI33-AJ33</f>
        <v>-13</v>
      </c>
      <c r="AL33" s="53">
        <f>AG33+(2*AF33)</f>
        <v>2</v>
      </c>
      <c r="AM33" s="52">
        <f>SUM(AN33:AP33)</f>
        <v>4</v>
      </c>
      <c r="AN33" s="52">
        <f>COUNTIF(Berechnungen!AS:AS,"1")+COUNTIF(Berechnungen!AX:AX,"1")</f>
        <v>0</v>
      </c>
      <c r="AO33" s="52">
        <f>COUNTIF(Berechnungen!AT:AT,"1")+COUNTIF(Berechnungen!AU:AU,"1")+COUNTIF(Berechnungen!AY:AY,"1")+COUNTIF(Berechnungen!AZ:AZ,"1")</f>
        <v>0</v>
      </c>
      <c r="AP33" s="52">
        <f>COUNTIF(Berechnungen!AV:AV,"1")+COUNTIF(Berechnungen!BA:BA,"1")</f>
        <v>4</v>
      </c>
      <c r="AQ33" s="52">
        <f>(SUMIF('5. Spieltag'!B:B,"1",'5. Spieltag'!C:C))+(SUMIF('5. Spieltag'!F:F,"1",'5. Spieltag'!E:E))+(SUMIF('5. Spieltag'!G:G,"1",'5. Spieltag'!H:H))+(SUMIF('5. Spieltag'!K:K,"1",'5. Spieltag'!J:J))</f>
        <v>5</v>
      </c>
      <c r="AR33" s="52">
        <f>(SUMIF('5. Spieltag'!B:B,"1",'5. Spieltag'!E:E))+(SUMIF('5. Spieltag'!F:F,"1",'5. Spieltag'!C:C))+(SUMIF('5. Spieltag'!G:G,"1",'5. Spieltag'!J:J))+(SUMIF('5. Spieltag'!K:K,"1",'5. Spieltag'!H:H))</f>
        <v>25</v>
      </c>
      <c r="AS33" s="52">
        <f>AQ33-AR33</f>
        <v>-20</v>
      </c>
      <c r="AT33" s="52">
        <f>AO33+(2*AN33)</f>
        <v>0</v>
      </c>
      <c r="AU33" s="62">
        <f>G33+O33+W33+AE33+AM33</f>
        <v>24</v>
      </c>
      <c r="AV33" s="62">
        <f>H33+P33+X33+AF33+AN33</f>
        <v>0</v>
      </c>
      <c r="AW33" s="62">
        <f>I33+Q33+Y33+AG33+AO33</f>
        <v>2</v>
      </c>
      <c r="AX33" s="62">
        <f>J33+R33+Z33+AH33+AP33</f>
        <v>22</v>
      </c>
      <c r="AY33" s="62">
        <f>K33+S33+AA33+AI33+AQ33</f>
        <v>27</v>
      </c>
      <c r="AZ33" s="62">
        <f>L33+T33+AB33+AJ33+AR33</f>
        <v>122</v>
      </c>
      <c r="BA33" s="62">
        <f>M33+U33+AC33+AK33+AS33</f>
        <v>-95</v>
      </c>
      <c r="BB33" s="62">
        <f>N33+V33+AD33+AL33+AT33</f>
        <v>2</v>
      </c>
      <c r="BC33" s="10">
        <f>IF(BB32&gt;BB33,BC32+1,IF(BA32&gt;BA33,BC32+1,IF(AY32&gt;AY33,BC32+1,BC32)))</f>
        <v>9</v>
      </c>
      <c r="BD33" s="27">
        <v>1</v>
      </c>
      <c r="BE33" s="57" t="s">
        <v>9</v>
      </c>
      <c r="BF33" s="55"/>
      <c r="BG33" s="55"/>
      <c r="BH33">
        <v>0</v>
      </c>
      <c r="BI33">
        <v>0</v>
      </c>
      <c r="BJ33">
        <v>0</v>
      </c>
      <c r="BK33" s="51">
        <v>0</v>
      </c>
      <c r="BL33">
        <f>SUM(BH33:BK33)</f>
        <v>0</v>
      </c>
      <c r="BQ33">
        <f>AY33/AU33</f>
        <v>1.125</v>
      </c>
      <c r="BR33">
        <f>AZ33/AU33</f>
        <v>5.083333333333333</v>
      </c>
      <c r="BS33">
        <f>BQ33-BR33</f>
        <v>-3.958333333333333</v>
      </c>
      <c r="BU33">
        <f>(BB33/(AU33*2))*100</f>
        <v>4.1666666666666661</v>
      </c>
      <c r="BX33" s="60"/>
      <c r="BY33" s="65"/>
      <c r="BZ33" s="64"/>
      <c r="CA33" s="65"/>
    </row>
    <row r="34" spans="1:79" x14ac:dyDescent="0.25">
      <c r="F34" s="7"/>
    </row>
    <row r="35" spans="1:79" x14ac:dyDescent="0.25">
      <c r="F35" s="7"/>
    </row>
    <row r="36" spans="1:79" x14ac:dyDescent="0.25">
      <c r="A36" s="60" t="s">
        <v>68</v>
      </c>
      <c r="B36" s="60"/>
      <c r="C36" s="60"/>
      <c r="D36" s="60"/>
      <c r="E36" s="60"/>
      <c r="F36" s="60"/>
      <c r="G36" s="60">
        <f>SUM(G3:G35)</f>
        <v>128</v>
      </c>
      <c r="H36" s="60">
        <f>SUM(H3:J35)</f>
        <v>128</v>
      </c>
      <c r="I36" s="60"/>
      <c r="J36" s="60"/>
      <c r="K36" s="60">
        <f>SUM(K3:K35)</f>
        <v>333</v>
      </c>
      <c r="L36" s="60">
        <f>SUM(L3:L35)</f>
        <v>333</v>
      </c>
      <c r="M36" s="60">
        <f>SUM(M3:M35)</f>
        <v>0</v>
      </c>
      <c r="N36" s="60">
        <f>SUM(N3:N35)</f>
        <v>128</v>
      </c>
      <c r="O36" s="60">
        <f>SUM(O3:O35)</f>
        <v>128</v>
      </c>
      <c r="P36" s="60">
        <f>SUM(P3:R35)</f>
        <v>128</v>
      </c>
      <c r="Q36" s="60"/>
      <c r="R36" s="60"/>
      <c r="S36" s="60">
        <f>SUM(S3:S35)</f>
        <v>317</v>
      </c>
      <c r="T36" s="60">
        <f>SUM(T3:T35)</f>
        <v>317</v>
      </c>
      <c r="U36" s="60">
        <f>SUM(U3:U35)</f>
        <v>0</v>
      </c>
      <c r="V36" s="60">
        <f>SUM(V3:V35)</f>
        <v>128</v>
      </c>
      <c r="W36" s="60">
        <f>SUM(W3:W35)</f>
        <v>128</v>
      </c>
      <c r="X36" s="60">
        <f>SUM(X3:Z35)</f>
        <v>128</v>
      </c>
      <c r="Y36" s="60"/>
      <c r="Z36" s="60"/>
      <c r="AA36" s="60">
        <f>SUM(AA3:AA35)</f>
        <v>334</v>
      </c>
      <c r="AB36" s="60">
        <f>SUM(AB3:AB35)</f>
        <v>334</v>
      </c>
      <c r="AC36" s="60">
        <f>SUM(AC3:AC35)</f>
        <v>0</v>
      </c>
      <c r="AD36" s="60">
        <f>SUM(AD3:AD35)</f>
        <v>128</v>
      </c>
      <c r="AE36" s="60">
        <f>SUM(AE3:AE35)</f>
        <v>126</v>
      </c>
      <c r="AF36" s="60">
        <f>SUM(AF3:AH35)</f>
        <v>126</v>
      </c>
      <c r="AG36" s="60"/>
      <c r="AH36" s="60"/>
      <c r="AI36" s="60">
        <f>SUM(AI3:AI35)</f>
        <v>315</v>
      </c>
      <c r="AJ36" s="60">
        <f>SUM(AJ3:AJ35)</f>
        <v>315</v>
      </c>
      <c r="AK36" s="60">
        <f>SUM(AK3:AK35)</f>
        <v>0</v>
      </c>
      <c r="AL36" s="60">
        <f>SUM(AL3:AL35)</f>
        <v>126</v>
      </c>
      <c r="AM36" s="60">
        <f>SUM(AM3:AM35)</f>
        <v>126</v>
      </c>
      <c r="AN36" s="60">
        <f>SUM(AN3:AP35)</f>
        <v>126</v>
      </c>
      <c r="AO36" s="60"/>
      <c r="AP36" s="60"/>
      <c r="AQ36" s="60">
        <f>SUM(AQ3:AQ35)</f>
        <v>336</v>
      </c>
      <c r="AR36" s="60">
        <f>SUM(AR3:AR35)</f>
        <v>336</v>
      </c>
      <c r="AS36" s="60">
        <f>SUM(AS3:AS35)</f>
        <v>0</v>
      </c>
      <c r="AT36" s="60">
        <f>SUM(AT3:AT35)</f>
        <v>126</v>
      </c>
      <c r="AU36" s="60">
        <f>SUM(AU3:AU35)</f>
        <v>636</v>
      </c>
      <c r="AV36" s="60">
        <f>SUM(AV3:AX35)</f>
        <v>636</v>
      </c>
      <c r="AW36" s="60"/>
      <c r="AX36" s="60"/>
      <c r="AY36" s="60">
        <f>SUM(AY3:AY35)</f>
        <v>1635</v>
      </c>
      <c r="AZ36" s="60">
        <f>SUM(AZ3:AZ35)</f>
        <v>1635</v>
      </c>
      <c r="BA36" s="60">
        <f>SUM(BA3:BA35)</f>
        <v>0</v>
      </c>
      <c r="BB36" s="60">
        <f>SUM(BB3:BB35)</f>
        <v>636</v>
      </c>
    </row>
  </sheetData>
  <sortState ref="A25:BU33">
    <sortCondition descending="1" ref="BB25:BB33"/>
    <sortCondition descending="1" ref="BA25:BA33"/>
    <sortCondition descending="1" ref="AY25:AY33"/>
    <sortCondition descending="1" ref="AV25:AV33"/>
  </sortState>
  <mergeCells count="6">
    <mergeCell ref="AE1:AL1"/>
    <mergeCell ref="AM1:AT1"/>
    <mergeCell ref="AU1:BB1"/>
    <mergeCell ref="G1:N1"/>
    <mergeCell ref="O1:V1"/>
    <mergeCell ref="W1:AD1"/>
  </mergeCells>
  <conditionalFormatting sqref="BH3:BH33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3:BI33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3:BL33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N3:BN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max"/>
        <color rgb="FF63BE7B"/>
        <color rgb="FFFFEF9C"/>
      </colorScale>
    </cfRule>
  </conditionalFormatting>
  <conditionalFormatting sqref="BQ3:BQ3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3:BR3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S3:BS3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U3:BU33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W3:BW33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N8:BN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rgb="FF63BE7B"/>
        <color rgb="FFFFEF9C"/>
      </colorScale>
    </cfRule>
  </conditionalFormatting>
  <conditionalFormatting sqref="BN16:BN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63BE7B"/>
        <color rgb="FFFFEF9C"/>
      </colorScale>
    </cfRule>
  </conditionalFormatting>
  <conditionalFormatting sqref="BN25:BN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max"/>
        <color rgb="FF63BE7B"/>
        <color rgb="FFFFEF9C"/>
      </colorScale>
    </cfRule>
  </conditionalFormatting>
  <conditionalFormatting sqref="BO3:BO33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43AA7-FA76-4802-8C5F-DB75338323D6}">
  <sheetPr codeName="Tabelle9"/>
  <dimension ref="A1:V113"/>
  <sheetViews>
    <sheetView zoomScaleNormal="100" workbookViewId="0">
      <selection sqref="A1:K1"/>
    </sheetView>
  </sheetViews>
  <sheetFormatPr baseColWidth="10" defaultRowHeight="15" x14ac:dyDescent="0.25"/>
  <cols>
    <col min="1" max="1" width="11.28515625" customWidth="1"/>
    <col min="2" max="3" width="7.7109375" customWidth="1"/>
    <col min="4" max="4" width="1.7109375" customWidth="1"/>
    <col min="5" max="8" width="7.7109375" customWidth="1"/>
    <col min="9" max="9" width="1.7109375" customWidth="1"/>
    <col min="10" max="11" width="7.7109375" customWidth="1"/>
    <col min="13" max="14" width="7.7109375" customWidth="1"/>
    <col min="15" max="15" width="3.28515625" customWidth="1"/>
  </cols>
  <sheetData>
    <row r="1" spans="1:22" ht="39.950000000000003" customHeight="1" thickBot="1" x14ac:dyDescent="0.3">
      <c r="A1" s="84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2" ht="20.100000000000001" customHeight="1" thickBot="1" x14ac:dyDescent="0.4">
      <c r="A2" s="5" t="s">
        <v>0</v>
      </c>
      <c r="B2" s="86" t="s">
        <v>6</v>
      </c>
      <c r="C2" s="87"/>
      <c r="D2" s="87"/>
      <c r="E2" s="87"/>
      <c r="F2" s="88"/>
      <c r="G2" s="86" t="s">
        <v>7</v>
      </c>
      <c r="H2" s="87"/>
      <c r="I2" s="87"/>
      <c r="J2" s="87"/>
      <c r="K2" s="88"/>
      <c r="P2" s="120" t="s">
        <v>52</v>
      </c>
      <c r="Q2" s="120"/>
      <c r="R2" s="120"/>
    </row>
    <row r="3" spans="1:22" ht="20.100000000000001" customHeight="1" thickBot="1" x14ac:dyDescent="0.3">
      <c r="A3" s="4">
        <v>0.45833333333333331</v>
      </c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1"/>
      <c r="L3" s="1"/>
      <c r="M3" s="1"/>
      <c r="N3" s="1"/>
      <c r="O3" s="1"/>
      <c r="P3" s="1"/>
      <c r="Q3" s="49" t="str">
        <f>'1. Spieltag (Teamspezifisch)'!Q3</f>
        <v>B1</v>
      </c>
      <c r="R3" s="1"/>
      <c r="S3" s="1"/>
      <c r="T3" s="1"/>
      <c r="U3" s="1"/>
      <c r="V3" s="1"/>
    </row>
    <row r="4" spans="1:22" ht="20.100000000000001" customHeight="1" thickBot="1" x14ac:dyDescent="0.3">
      <c r="A4" s="4">
        <v>0.47222222222222227</v>
      </c>
      <c r="B4" s="89" t="s">
        <v>2</v>
      </c>
      <c r="C4" s="90"/>
      <c r="D4" s="90"/>
      <c r="E4" s="90"/>
      <c r="F4" s="90"/>
      <c r="G4" s="90"/>
      <c r="H4" s="90"/>
      <c r="I4" s="90"/>
      <c r="J4" s="90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.100000000000001" customHeight="1" thickBot="1" x14ac:dyDescent="0.3">
      <c r="A5" s="4">
        <v>0.47916666666666669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1"/>
      <c r="L5" s="1"/>
      <c r="M5" s="97" t="s">
        <v>44</v>
      </c>
      <c r="N5" s="97"/>
      <c r="O5" s="97"/>
      <c r="P5" s="97"/>
      <c r="Q5" s="97"/>
      <c r="R5" s="97"/>
      <c r="S5" s="97"/>
      <c r="T5" s="97"/>
      <c r="U5" s="1"/>
      <c r="V5" s="1"/>
    </row>
    <row r="6" spans="1:22" ht="20.100000000000001" customHeight="1" thickBot="1" x14ac:dyDescent="0.4">
      <c r="A6" s="4">
        <v>0.48958333333333331</v>
      </c>
      <c r="B6" s="98" t="s">
        <v>4</v>
      </c>
      <c r="C6" s="82"/>
      <c r="D6" s="82"/>
      <c r="E6" s="82"/>
      <c r="F6" s="99"/>
      <c r="G6" s="99"/>
      <c r="H6" s="82"/>
      <c r="I6" s="82"/>
      <c r="J6" s="82"/>
      <c r="K6" s="100"/>
      <c r="L6" s="2"/>
      <c r="M6" s="97" t="s">
        <v>45</v>
      </c>
      <c r="N6" s="97"/>
      <c r="O6" s="97"/>
      <c r="P6" s="97"/>
      <c r="Q6" s="97"/>
      <c r="R6" s="97"/>
      <c r="S6" s="97"/>
      <c r="T6" s="97"/>
      <c r="U6" s="2"/>
      <c r="V6" s="2"/>
    </row>
    <row r="7" spans="1:22" ht="20.100000000000001" customHeight="1" thickBot="1" x14ac:dyDescent="0.3">
      <c r="A7" s="12">
        <v>0.5</v>
      </c>
      <c r="B7" s="46" t="str">
        <f>IF(OR($Q$3='4. Spieltag'!B7,'4. Spieltag (Teamspezifisch)'!$Q$3='4. Spieltag'!F7),'4. Spieltag'!B7," ")</f>
        <v xml:space="preserve"> </v>
      </c>
      <c r="C7" s="13">
        <f>'4. Spieltag'!C7</f>
        <v>2</v>
      </c>
      <c r="D7" s="3" t="s">
        <v>5</v>
      </c>
      <c r="E7" s="13">
        <f>'4. Spieltag'!E7</f>
        <v>3</v>
      </c>
      <c r="F7" s="42" t="str">
        <f>IF(OR($Q$3='4. Spieltag'!B7,$Q$3='4. Spieltag'!F7),'4. Spieltag'!F7," ")</f>
        <v xml:space="preserve"> </v>
      </c>
      <c r="G7" s="46" t="str">
        <f>IF(OR($Q$3='4. Spieltag'!G7,'4. Spieltag (Teamspezifisch)'!$Q$3='4. Spieltag'!K7),'4. Spieltag'!G7," ")</f>
        <v xml:space="preserve"> </v>
      </c>
      <c r="H7" s="13">
        <f>'4. Spieltag'!H7</f>
        <v>2</v>
      </c>
      <c r="I7" s="3" t="s">
        <v>5</v>
      </c>
      <c r="J7" s="13">
        <f>'4. Spieltag'!J7</f>
        <v>0</v>
      </c>
      <c r="K7" s="42" t="str">
        <f>IF(OR($Q$3='4. Spieltag'!G7,$Q$3='4. Spieltag'!K7),'4. Spieltag'!K7," ")</f>
        <v xml:space="preserve"> </v>
      </c>
    </row>
    <row r="8" spans="1:22" ht="20.100000000000001" customHeight="1" thickBot="1" x14ac:dyDescent="0.3">
      <c r="A8" s="12">
        <v>0.51041666666666696</v>
      </c>
      <c r="B8" s="46" t="str">
        <f>IF(OR($Q$3='4. Spieltag'!B8,'4. Spieltag (Teamspezifisch)'!$Q$3='4. Spieltag'!F8),'4. Spieltag'!B8," ")</f>
        <v>B4</v>
      </c>
      <c r="C8" s="13">
        <f>'4. Spieltag'!C8</f>
        <v>4</v>
      </c>
      <c r="D8" s="3" t="s">
        <v>5</v>
      </c>
      <c r="E8" s="13">
        <f>'4. Spieltag'!E8</f>
        <v>3</v>
      </c>
      <c r="F8" s="42" t="str">
        <f>IF(OR($Q$3='4. Spieltag'!B8,$Q$3='4. Spieltag'!F8),'4. Spieltag'!F8," ")</f>
        <v>B1</v>
      </c>
      <c r="G8" s="46" t="str">
        <f>IF(OR($Q$3='4. Spieltag'!G8,'4. Spieltag (Teamspezifisch)'!$Q$3='4. Spieltag'!K8),'4. Spieltag'!G8," ")</f>
        <v xml:space="preserve"> </v>
      </c>
      <c r="H8" s="13">
        <f>'4. Spieltag'!H8</f>
        <v>0</v>
      </c>
      <c r="I8" s="3" t="s">
        <v>5</v>
      </c>
      <c r="J8" s="13">
        <f>'4. Spieltag'!J8</f>
        <v>1</v>
      </c>
      <c r="K8" s="42" t="str">
        <f>IF(OR($Q$3='4. Spieltag'!G8,$Q$3='4. Spieltag'!K8),'4. Spieltag'!K8," ")</f>
        <v xml:space="preserve"> </v>
      </c>
      <c r="N8" s="79" t="s">
        <v>21</v>
      </c>
      <c r="O8" s="80"/>
      <c r="P8" s="80"/>
      <c r="Q8" s="80"/>
    </row>
    <row r="9" spans="1:22" ht="20.100000000000001" customHeight="1" thickBot="1" x14ac:dyDescent="0.3">
      <c r="A9" s="12">
        <v>0.52083333333333404</v>
      </c>
      <c r="B9" s="46" t="str">
        <f>IF(OR($Q$3='4. Spieltag'!B9,'4. Spieltag (Teamspezifisch)'!$Q$3='4. Spieltag'!F9),'4. Spieltag'!B9," ")</f>
        <v xml:space="preserve"> </v>
      </c>
      <c r="C9" s="13">
        <f>'4. Spieltag'!C9</f>
        <v>4</v>
      </c>
      <c r="D9" s="3" t="s">
        <v>5</v>
      </c>
      <c r="E9" s="13">
        <f>'4. Spieltag'!E9</f>
        <v>1</v>
      </c>
      <c r="F9" s="42" t="str">
        <f>IF(OR($Q$3='4. Spieltag'!B9,$Q$3='4. Spieltag'!F9),'4. Spieltag'!F9," ")</f>
        <v xml:space="preserve"> </v>
      </c>
      <c r="G9" s="46" t="str">
        <f>IF(OR($Q$3='4. Spieltag'!G9,'4. Spieltag (Teamspezifisch)'!$Q$3='4. Spieltag'!K9),'4. Spieltag'!G9," ")</f>
        <v xml:space="preserve"> </v>
      </c>
      <c r="H9" s="13">
        <f>'4. Spieltag'!H9</f>
        <v>2</v>
      </c>
      <c r="I9" s="3" t="s">
        <v>5</v>
      </c>
      <c r="J9" s="13">
        <f>'4. Spieltag'!J9</f>
        <v>5</v>
      </c>
      <c r="K9" s="42" t="str">
        <f>IF(OR($Q$3='4. Spieltag'!G9,$Q$3='4. Spieltag'!K9),'4. Spieltag'!K9," ")</f>
        <v xml:space="preserve"> </v>
      </c>
      <c r="M9" s="27" t="s">
        <v>23</v>
      </c>
      <c r="N9" s="101" t="s">
        <v>29</v>
      </c>
      <c r="O9" s="77"/>
      <c r="P9" s="77"/>
      <c r="Q9" s="77"/>
      <c r="R9" s="77"/>
    </row>
    <row r="10" spans="1:22" ht="20.100000000000001" customHeight="1" thickBot="1" x14ac:dyDescent="0.3">
      <c r="A10" s="12">
        <v>0.531250000000001</v>
      </c>
      <c r="B10" s="46" t="str">
        <f>IF(OR($Q$3='4. Spieltag'!B10,'4. Spieltag (Teamspezifisch)'!$Q$3='4. Spieltag'!F10),'4. Spieltag'!B10," ")</f>
        <v xml:space="preserve"> </v>
      </c>
      <c r="C10" s="13">
        <f>'4. Spieltag'!C10</f>
        <v>4</v>
      </c>
      <c r="D10" s="3" t="s">
        <v>5</v>
      </c>
      <c r="E10" s="13">
        <f>'4. Spieltag'!E10</f>
        <v>2</v>
      </c>
      <c r="F10" s="42" t="str">
        <f>IF(OR($Q$3='4. Spieltag'!B10,$Q$3='4. Spieltag'!F10),'4. Spieltag'!F10," ")</f>
        <v xml:space="preserve"> </v>
      </c>
      <c r="G10" s="46" t="str">
        <f>IF(OR($Q$3='4. Spieltag'!G10,'4. Spieltag (Teamspezifisch)'!$Q$3='4. Spieltag'!K10),'4. Spieltag'!G10," ")</f>
        <v xml:space="preserve"> </v>
      </c>
      <c r="H10" s="13">
        <f>'4. Spieltag'!H10</f>
        <v>4</v>
      </c>
      <c r="I10" s="3" t="s">
        <v>5</v>
      </c>
      <c r="J10" s="13">
        <f>'4. Spieltag'!J10</f>
        <v>3</v>
      </c>
      <c r="K10" s="42" t="str">
        <f>IF(OR($Q$3='4. Spieltag'!G10,$Q$3='4. Spieltag'!K10),'4. Spieltag'!K10," ")</f>
        <v xml:space="preserve"> </v>
      </c>
      <c r="M10" s="29" t="s">
        <v>24</v>
      </c>
      <c r="N10" s="101" t="s">
        <v>30</v>
      </c>
      <c r="O10" s="77"/>
      <c r="P10" s="77"/>
      <c r="Q10" s="77"/>
      <c r="R10" s="77"/>
    </row>
    <row r="11" spans="1:22" ht="20.100000000000001" customHeight="1" thickBot="1" x14ac:dyDescent="0.3">
      <c r="A11" s="12">
        <v>0.54166666666666796</v>
      </c>
      <c r="B11" s="46" t="str">
        <f>IF(OR($Q$3='4. Spieltag'!B11,'4. Spieltag (Teamspezifisch)'!$Q$3='4. Spieltag'!F11),'4. Spieltag'!B11," ")</f>
        <v xml:space="preserve"> </v>
      </c>
      <c r="C11" s="13">
        <f>'4. Spieltag'!C11</f>
        <v>3</v>
      </c>
      <c r="D11" s="3" t="s">
        <v>5</v>
      </c>
      <c r="E11" s="13">
        <f>'4. Spieltag'!E11</f>
        <v>4</v>
      </c>
      <c r="F11" s="42" t="str">
        <f>IF(OR($Q$3='4. Spieltag'!B11,$Q$3='4. Spieltag'!F11),'4. Spieltag'!F11," ")</f>
        <v xml:space="preserve"> </v>
      </c>
      <c r="G11" s="46" t="str">
        <f>IF(OR($Q$3='4. Spieltag'!G11,'4. Spieltag (Teamspezifisch)'!$Q$3='4. Spieltag'!K11),'4. Spieltag'!G11," ")</f>
        <v>B1</v>
      </c>
      <c r="H11" s="13">
        <f>'4. Spieltag'!H11</f>
        <v>1</v>
      </c>
      <c r="I11" s="3" t="s">
        <v>5</v>
      </c>
      <c r="J11" s="13">
        <f>'4. Spieltag'!J11</f>
        <v>0</v>
      </c>
      <c r="K11" s="42" t="str">
        <f>IF(OR($Q$3='4. Spieltag'!G11,$Q$3='4. Spieltag'!K11),'4. Spieltag'!K11," ")</f>
        <v>B5</v>
      </c>
      <c r="M11" s="32" t="s">
        <v>25</v>
      </c>
      <c r="N11" s="101" t="s">
        <v>10</v>
      </c>
      <c r="O11" s="77"/>
      <c r="P11" s="77"/>
      <c r="Q11" s="77"/>
      <c r="R11" s="77"/>
    </row>
    <row r="12" spans="1:22" ht="20.100000000000001" customHeight="1" thickBot="1" x14ac:dyDescent="0.3">
      <c r="A12" s="12">
        <v>0.55208333333333504</v>
      </c>
      <c r="B12" s="46" t="str">
        <f>IF(OR($Q$3='4. Spieltag'!B12,'4. Spieltag (Teamspezifisch)'!$Q$3='4. Spieltag'!F12),'4. Spieltag'!B12," ")</f>
        <v xml:space="preserve"> </v>
      </c>
      <c r="C12" s="13">
        <f>'4. Spieltag'!C12</f>
        <v>5</v>
      </c>
      <c r="D12" s="3" t="s">
        <v>5</v>
      </c>
      <c r="E12" s="13">
        <f>'4. Spieltag'!E12</f>
        <v>3</v>
      </c>
      <c r="F12" s="42" t="str">
        <f>IF(OR($Q$3='4. Spieltag'!B12,$Q$3='4. Spieltag'!F12),'4. Spieltag'!F12," ")</f>
        <v xml:space="preserve"> </v>
      </c>
      <c r="G12" s="46" t="str">
        <f>IF(OR($Q$3='4. Spieltag'!G12,'4. Spieltag (Teamspezifisch)'!$Q$3='4. Spieltag'!K12),'4. Spieltag'!G12," ")</f>
        <v xml:space="preserve"> </v>
      </c>
      <c r="H12" s="13">
        <f>'4. Spieltag'!H12</f>
        <v>1</v>
      </c>
      <c r="I12" s="3" t="s">
        <v>5</v>
      </c>
      <c r="J12" s="13">
        <f>'4. Spieltag'!J12</f>
        <v>3</v>
      </c>
      <c r="K12" s="42" t="str">
        <f>IF(OR($Q$3='4. Spieltag'!G12,$Q$3='4. Spieltag'!K12),'4. Spieltag'!K12," ")</f>
        <v xml:space="preserve"> </v>
      </c>
      <c r="M12" s="11"/>
      <c r="N12" s="9"/>
      <c r="O12" s="9"/>
      <c r="P12" s="9"/>
      <c r="Q12" s="9"/>
    </row>
    <row r="13" spans="1:22" ht="20.100000000000001" customHeight="1" thickBot="1" x14ac:dyDescent="0.3">
      <c r="A13" s="12">
        <v>0.562500000000002</v>
      </c>
      <c r="B13" s="46" t="str">
        <f>IF(OR($Q$3='4. Spieltag'!B13,'4. Spieltag (Teamspezifisch)'!$Q$3='4. Spieltag'!F13),'4. Spieltag'!B13," ")</f>
        <v xml:space="preserve"> </v>
      </c>
      <c r="C13" s="13">
        <f>'4. Spieltag'!C13</f>
        <v>6</v>
      </c>
      <c r="D13" s="3" t="s">
        <v>5</v>
      </c>
      <c r="E13" s="13">
        <f>'4. Spieltag'!E13</f>
        <v>2</v>
      </c>
      <c r="F13" s="42" t="str">
        <f>IF(OR($Q$3='4. Spieltag'!B13,$Q$3='4. Spieltag'!F13),'4. Spieltag'!F13," ")</f>
        <v xml:space="preserve"> </v>
      </c>
      <c r="G13" s="46" t="str">
        <f>IF(OR($Q$3='4. Spieltag'!G13,'4. Spieltag (Teamspezifisch)'!$Q$3='4. Spieltag'!K13),'4. Spieltag'!G13," ")</f>
        <v>B3</v>
      </c>
      <c r="H13" s="13">
        <f>'4. Spieltag'!H13</f>
        <v>4</v>
      </c>
      <c r="I13" s="3" t="s">
        <v>5</v>
      </c>
      <c r="J13" s="13">
        <f>'4. Spieltag'!J13</f>
        <v>2</v>
      </c>
      <c r="K13" s="42" t="str">
        <f>IF(OR($Q$3='4. Spieltag'!G13,$Q$3='4. Spieltag'!K13),'4. Spieltag'!K13," ")</f>
        <v>B1</v>
      </c>
      <c r="N13" s="79" t="s">
        <v>22</v>
      </c>
      <c r="O13" s="80"/>
      <c r="P13" s="80"/>
      <c r="Q13" s="80"/>
    </row>
    <row r="14" spans="1:22" ht="20.100000000000001" customHeight="1" thickBot="1" x14ac:dyDescent="0.3">
      <c r="A14" s="12">
        <v>0.57291666666666896</v>
      </c>
      <c r="B14" s="46" t="str">
        <f>IF(OR($Q$3='4. Spieltag'!B14,'4. Spieltag (Teamspezifisch)'!$Q$3='4. Spieltag'!F14),'4. Spieltag'!B14," ")</f>
        <v xml:space="preserve"> </v>
      </c>
      <c r="C14" s="13">
        <f>'4. Spieltag'!C14</f>
        <v>6</v>
      </c>
      <c r="D14" s="3" t="s">
        <v>5</v>
      </c>
      <c r="E14" s="13">
        <f>'4. Spieltag'!E14</f>
        <v>1</v>
      </c>
      <c r="F14" s="42" t="str">
        <f>IF(OR($Q$3='4. Spieltag'!B14,$Q$3='4. Spieltag'!F14),'4. Spieltag'!F14," ")</f>
        <v xml:space="preserve"> </v>
      </c>
      <c r="G14" s="46" t="str">
        <f>IF(OR($Q$3='4. Spieltag'!G14,'4. Spieltag (Teamspezifisch)'!$Q$3='4. Spieltag'!K14),'4. Spieltag'!G14," ")</f>
        <v>B1</v>
      </c>
      <c r="H14" s="13">
        <f>'4. Spieltag'!H14</f>
        <v>2</v>
      </c>
      <c r="I14" s="3" t="s">
        <v>5</v>
      </c>
      <c r="J14" s="13">
        <f>'4. Spieltag'!J14</f>
        <v>1</v>
      </c>
      <c r="K14" s="42" t="str">
        <f>IF(OR($Q$3='4. Spieltag'!G14,$Q$3='4. Spieltag'!K14),'4. Spieltag'!K14," ")</f>
        <v>B6</v>
      </c>
      <c r="M14" s="28" t="s">
        <v>26</v>
      </c>
      <c r="N14" s="101" t="s">
        <v>29</v>
      </c>
      <c r="O14" s="77"/>
      <c r="P14" s="77"/>
      <c r="Q14" s="77"/>
      <c r="R14" s="77"/>
    </row>
    <row r="15" spans="1:22" ht="20.100000000000001" customHeight="1" thickBot="1" x14ac:dyDescent="0.3">
      <c r="A15" s="12">
        <v>0.58333333333333603</v>
      </c>
      <c r="B15" s="46" t="str">
        <f>IF(OR($Q$3='4. Spieltag'!B15,'4. Spieltag (Teamspezifisch)'!$Q$3='4. Spieltag'!F15),'4. Spieltag'!B15," ")</f>
        <v xml:space="preserve"> </v>
      </c>
      <c r="C15" s="13">
        <f>'4. Spieltag'!C15</f>
        <v>6</v>
      </c>
      <c r="D15" s="3" t="s">
        <v>5</v>
      </c>
      <c r="E15" s="13">
        <f>'4. Spieltag'!E15</f>
        <v>0</v>
      </c>
      <c r="F15" s="42" t="str">
        <f>IF(OR($Q$3='4. Spieltag'!B15,$Q$3='4. Spieltag'!F15),'4. Spieltag'!F15," ")</f>
        <v xml:space="preserve"> </v>
      </c>
      <c r="G15" s="46" t="str">
        <f>IF(OR($Q$3='4. Spieltag'!G15,'4. Spieltag (Teamspezifisch)'!$Q$3='4. Spieltag'!K15),'4. Spieltag'!G15," ")</f>
        <v xml:space="preserve"> </v>
      </c>
      <c r="H15" s="13">
        <f>'4. Spieltag'!H15</f>
        <v>1</v>
      </c>
      <c r="I15" s="3" t="s">
        <v>5</v>
      </c>
      <c r="J15" s="13">
        <f>'4. Spieltag'!J15</f>
        <v>4</v>
      </c>
      <c r="K15" s="42" t="str">
        <f>IF(OR($Q$3='4. Spieltag'!G15,$Q$3='4. Spieltag'!K15),'4. Spieltag'!K15," ")</f>
        <v xml:space="preserve"> </v>
      </c>
      <c r="M15" s="31" t="s">
        <v>27</v>
      </c>
      <c r="N15" s="101" t="s">
        <v>30</v>
      </c>
      <c r="O15" s="77"/>
      <c r="P15" s="77"/>
      <c r="Q15" s="77"/>
      <c r="R15" s="77"/>
    </row>
    <row r="16" spans="1:22" ht="20.100000000000001" customHeight="1" thickBot="1" x14ac:dyDescent="0.3">
      <c r="A16" s="12">
        <v>0.593750000000003</v>
      </c>
      <c r="B16" s="46" t="str">
        <f>IF(OR($Q$3='4. Spieltag'!B16,'4. Spieltag (Teamspezifisch)'!$Q$3='4. Spieltag'!F16),'4. Spieltag'!B16," ")</f>
        <v>B2</v>
      </c>
      <c r="C16" s="13">
        <f>'4. Spieltag'!C16</f>
        <v>3</v>
      </c>
      <c r="D16" s="3" t="s">
        <v>5</v>
      </c>
      <c r="E16" s="13">
        <f>'4. Spieltag'!E16</f>
        <v>4</v>
      </c>
      <c r="F16" s="42" t="str">
        <f>IF(OR($Q$3='4. Spieltag'!B16,$Q$3='4. Spieltag'!F16),'4. Spieltag'!F16," ")</f>
        <v>B1</v>
      </c>
      <c r="G16" s="46" t="str">
        <f>IF(OR($Q$3='4. Spieltag'!G16,'4. Spieltag (Teamspezifisch)'!$Q$3='4. Spieltag'!K16),'4. Spieltag'!G16," ")</f>
        <v xml:space="preserve"> </v>
      </c>
      <c r="H16" s="13">
        <f>'4. Spieltag'!H16</f>
        <v>1</v>
      </c>
      <c r="I16" s="3" t="s">
        <v>5</v>
      </c>
      <c r="J16" s="13">
        <f>'4. Spieltag'!J16</f>
        <v>3</v>
      </c>
      <c r="K16" s="46" t="str">
        <f>IF(OR($Q$3='4. Spieltag'!G16,$Q$3='4. Spieltag'!K16),'4. Spieltag'!K16," ")</f>
        <v xml:space="preserve"> </v>
      </c>
      <c r="M16" s="30" t="s">
        <v>28</v>
      </c>
      <c r="N16" s="101" t="s">
        <v>10</v>
      </c>
      <c r="O16" s="77"/>
      <c r="P16" s="77"/>
      <c r="Q16" s="77"/>
      <c r="R16" s="77"/>
    </row>
    <row r="17" spans="1:20" ht="20.100000000000001" customHeight="1" thickBot="1" x14ac:dyDescent="0.3">
      <c r="A17" s="12">
        <v>0.60416666666666996</v>
      </c>
      <c r="B17" s="46" t="str">
        <f>IF(OR($Q$3='4. Spieltag'!B17,'4. Spieltag (Teamspezifisch)'!$Q$3='4. Spieltag'!F17),'4. Spieltag'!B17," ")</f>
        <v xml:space="preserve"> </v>
      </c>
      <c r="C17" s="13">
        <f>'4. Spieltag'!C17</f>
        <v>4</v>
      </c>
      <c r="D17" s="3" t="s">
        <v>5</v>
      </c>
      <c r="E17" s="13">
        <f>'4. Spieltag'!E17</f>
        <v>0</v>
      </c>
      <c r="F17" s="42" t="str">
        <f>IF(OR($Q$3='4. Spieltag'!B17,$Q$3='4. Spieltag'!F17),'4. Spieltag'!F17," ")</f>
        <v xml:space="preserve"> </v>
      </c>
      <c r="G17" s="69" t="s">
        <v>19</v>
      </c>
      <c r="H17" s="70"/>
      <c r="I17" s="70"/>
      <c r="J17" s="70"/>
      <c r="K17" s="71"/>
      <c r="M17" s="33" t="s">
        <v>34</v>
      </c>
      <c r="N17" s="101" t="s">
        <v>31</v>
      </c>
      <c r="O17" s="77"/>
      <c r="P17" s="77"/>
      <c r="Q17" s="77"/>
      <c r="R17" s="77"/>
    </row>
    <row r="18" spans="1:20" ht="20.100000000000001" customHeight="1" thickBot="1" x14ac:dyDescent="0.3">
      <c r="A18" s="4">
        <v>0.61458333333333703</v>
      </c>
      <c r="B18" s="92" t="s">
        <v>18</v>
      </c>
      <c r="C18" s="93"/>
      <c r="D18" s="93"/>
      <c r="E18" s="93"/>
      <c r="F18" s="93"/>
      <c r="G18" s="93"/>
      <c r="H18" s="93"/>
      <c r="I18" s="93"/>
      <c r="J18" s="93"/>
      <c r="K18" s="94"/>
      <c r="M18" s="35" t="s">
        <v>35</v>
      </c>
      <c r="N18" s="101" t="s">
        <v>32</v>
      </c>
      <c r="O18" s="77"/>
      <c r="P18" s="77"/>
      <c r="Q18" s="77"/>
      <c r="R18" s="77"/>
    </row>
    <row r="19" spans="1:20" ht="20.100000000000001" customHeight="1" thickBot="1" x14ac:dyDescent="0.3">
      <c r="A19" s="4">
        <v>0.62847222222222221</v>
      </c>
      <c r="B19" s="95" t="s">
        <v>17</v>
      </c>
      <c r="C19" s="90"/>
      <c r="D19" s="90"/>
      <c r="E19" s="90"/>
      <c r="F19" s="90"/>
      <c r="G19" s="90"/>
      <c r="H19" s="90"/>
      <c r="I19" s="90"/>
      <c r="J19" s="90"/>
      <c r="K19" s="91"/>
      <c r="M19" s="34" t="s">
        <v>36</v>
      </c>
      <c r="N19" s="101" t="s">
        <v>13</v>
      </c>
      <c r="O19" s="77"/>
      <c r="P19" s="77"/>
      <c r="Q19" s="77"/>
      <c r="R19" s="77"/>
    </row>
    <row r="20" spans="1:20" ht="20.100000000000001" customHeight="1" thickBot="1" x14ac:dyDescent="0.3">
      <c r="A20" s="12">
        <v>0.64236111111111105</v>
      </c>
      <c r="B20" s="46" t="str">
        <f>IF(OR($Q$3='4. Spieltag'!B20,'4. Spieltag (Teamspezifisch)'!$Q$3='4. Spieltag'!F20),'4. Spieltag'!B20," ")</f>
        <v xml:space="preserve"> </v>
      </c>
      <c r="C20" s="13">
        <f>'4. Spieltag'!C20</f>
        <v>5</v>
      </c>
      <c r="D20" s="3" t="s">
        <v>5</v>
      </c>
      <c r="E20" s="13">
        <f>'4. Spieltag'!E20</f>
        <v>1</v>
      </c>
      <c r="F20" s="42" t="str">
        <f>IF(OR($Q$3='4. Spieltag'!B20,$Q$3='4. Spieltag'!F20),'4. Spieltag'!F20," ")</f>
        <v xml:space="preserve"> </v>
      </c>
      <c r="G20" s="46" t="str">
        <f>IF(OR($Q$3='4. Spieltag'!G20,'4. Spieltag (Teamspezifisch)'!$Q$3='4. Spieltag'!K20),'4. Spieltag'!G20," ")</f>
        <v xml:space="preserve"> </v>
      </c>
      <c r="H20" s="13">
        <f>'4. Spieltag'!H20</f>
        <v>5</v>
      </c>
      <c r="I20" s="3" t="s">
        <v>5</v>
      </c>
      <c r="J20" s="13">
        <f>'4. Spieltag'!J20</f>
        <v>1</v>
      </c>
      <c r="K20" s="42" t="str">
        <f>IF(OR($Q$3='4. Spieltag'!G20,$Q$3='4. Spieltag'!K20),'4. Spieltag'!K20," ")</f>
        <v xml:space="preserve"> </v>
      </c>
    </row>
    <row r="21" spans="1:20" ht="20.100000000000001" customHeight="1" thickBot="1" x14ac:dyDescent="0.3">
      <c r="A21" s="4">
        <v>0.65277777777777779</v>
      </c>
      <c r="B21" s="46" t="str">
        <f>IF(OR($Q$3='4. Spieltag'!B21,'4. Spieltag (Teamspezifisch)'!$Q$3='4. Spieltag'!F21),'4. Spieltag'!B21," ")</f>
        <v xml:space="preserve"> </v>
      </c>
      <c r="C21" s="13">
        <f>'4. Spieltag'!C21</f>
        <v>3</v>
      </c>
      <c r="D21" s="3" t="s">
        <v>5</v>
      </c>
      <c r="E21" s="13">
        <f>'4. Spieltag'!E21</f>
        <v>1</v>
      </c>
      <c r="F21" s="42" t="str">
        <f>IF(OR($Q$3='4. Spieltag'!B21,$Q$3='4. Spieltag'!F21),'4. Spieltag'!F21," ")</f>
        <v xml:space="preserve"> </v>
      </c>
      <c r="G21" s="46" t="str">
        <f>IF(OR($Q$3='4. Spieltag'!G21,'4. Spieltag (Teamspezifisch)'!$Q$3='4. Spieltag'!K21),'4. Spieltag'!G21," ")</f>
        <v xml:space="preserve"> </v>
      </c>
      <c r="H21" s="13">
        <f>'4. Spieltag'!H21</f>
        <v>2</v>
      </c>
      <c r="I21" s="3" t="s">
        <v>5</v>
      </c>
      <c r="J21" s="13">
        <f>'4. Spieltag'!J21</f>
        <v>3</v>
      </c>
      <c r="K21" s="42" t="str">
        <f>IF(OR($Q$3='4. Spieltag'!G21,$Q$3='4. Spieltag'!K21),'4. Spieltag'!K21," ")</f>
        <v xml:space="preserve"> </v>
      </c>
    </row>
    <row r="22" spans="1:20" ht="20.100000000000001" customHeight="1" thickBot="1" x14ac:dyDescent="0.3">
      <c r="A22" s="4">
        <v>0.66319444444444497</v>
      </c>
      <c r="B22" s="46" t="str">
        <f>IF(OR($Q$3='4. Spieltag'!B22,'4. Spieltag (Teamspezifisch)'!$Q$3='4. Spieltag'!F22),'4. Spieltag'!B22," ")</f>
        <v xml:space="preserve"> </v>
      </c>
      <c r="C22" s="13">
        <f>'4. Spieltag'!C22</f>
        <v>1</v>
      </c>
      <c r="D22" s="3" t="s">
        <v>5</v>
      </c>
      <c r="E22" s="13">
        <f>'4. Spieltag'!E22</f>
        <v>1</v>
      </c>
      <c r="F22" s="42" t="str">
        <f>IF(OR($Q$3='4. Spieltag'!B22,$Q$3='4. Spieltag'!F22),'4. Spieltag'!F22," ")</f>
        <v xml:space="preserve"> </v>
      </c>
      <c r="G22" s="46" t="str">
        <f>IF(OR($Q$3='4. Spieltag'!G22,'4. Spieltag (Teamspezifisch)'!$Q$3='4. Spieltag'!K22),'4. Spieltag'!G22," ")</f>
        <v xml:space="preserve"> </v>
      </c>
      <c r="H22" s="13">
        <f>'4. Spieltag'!H22</f>
        <v>7</v>
      </c>
      <c r="I22" s="3" t="s">
        <v>5</v>
      </c>
      <c r="J22" s="13">
        <f>'4. Spieltag'!J22</f>
        <v>0</v>
      </c>
      <c r="K22" s="42" t="str">
        <f>IF(OR($Q$3='4. Spieltag'!G22,$Q$3='4. Spieltag'!K22),'4. Spieltag'!K22," ")</f>
        <v xml:space="preserve"> </v>
      </c>
      <c r="N22" s="79" t="s">
        <v>33</v>
      </c>
      <c r="O22" s="80"/>
      <c r="P22" s="80"/>
      <c r="Q22" s="80"/>
    </row>
    <row r="23" spans="1:20" ht="20.100000000000001" customHeight="1" thickBot="1" x14ac:dyDescent="0.3">
      <c r="A23" s="4">
        <v>0.67361111111111105</v>
      </c>
      <c r="B23" s="46" t="str">
        <f>IF(OR($Q$3='4. Spieltag'!B23,'4. Spieltag (Teamspezifisch)'!$Q$3='4. Spieltag'!F23),'4. Spieltag'!B23," ")</f>
        <v xml:space="preserve"> </v>
      </c>
      <c r="C23" s="13">
        <f>'4. Spieltag'!C23</f>
        <v>2</v>
      </c>
      <c r="D23" s="3" t="s">
        <v>5</v>
      </c>
      <c r="E23" s="13">
        <f>'4. Spieltag'!E23</f>
        <v>3</v>
      </c>
      <c r="F23" s="42" t="str">
        <f>IF(OR($Q$3='4. Spieltag'!B23,$Q$3='4. Spieltag'!F23),'4. Spieltag'!F23," ")</f>
        <v xml:space="preserve"> </v>
      </c>
      <c r="G23" s="46" t="str">
        <f>IF(OR($Q$3='4. Spieltag'!G23,'4. Spieltag (Teamspezifisch)'!$Q$3='4. Spieltag'!K23),'4. Spieltag'!G23," ")</f>
        <v xml:space="preserve"> </v>
      </c>
      <c r="H23" s="13">
        <f>'4. Spieltag'!H23</f>
        <v>1</v>
      </c>
      <c r="I23" s="3" t="s">
        <v>5</v>
      </c>
      <c r="J23" s="13">
        <f>'4. Spieltag'!J23</f>
        <v>1</v>
      </c>
      <c r="K23" s="42" t="str">
        <f>IF(OR($Q$3='4. Spieltag'!G23,$Q$3='4. Spieltag'!K23),'4. Spieltag'!K23," ")</f>
        <v xml:space="preserve"> </v>
      </c>
      <c r="M23" s="36" t="s">
        <v>37</v>
      </c>
      <c r="N23" s="101" t="s">
        <v>29</v>
      </c>
      <c r="O23" s="77"/>
      <c r="P23" s="77"/>
      <c r="Q23" s="77"/>
      <c r="R23" s="77"/>
    </row>
    <row r="24" spans="1:20" ht="20.100000000000001" customHeight="1" thickBot="1" x14ac:dyDescent="0.3">
      <c r="A24" s="4">
        <v>0.68402777777777801</v>
      </c>
      <c r="B24" s="46" t="str">
        <f>IF(OR($Q$3='4. Spieltag'!B24,'4. Spieltag (Teamspezifisch)'!$Q$3='4. Spieltag'!F24),'4. Spieltag'!B24," ")</f>
        <v xml:space="preserve"> </v>
      </c>
      <c r="C24" s="13">
        <f>'4. Spieltag'!C24</f>
        <v>3</v>
      </c>
      <c r="D24" s="3" t="s">
        <v>5</v>
      </c>
      <c r="E24" s="13">
        <f>'4. Spieltag'!E24</f>
        <v>2</v>
      </c>
      <c r="F24" s="42" t="str">
        <f>IF(OR($Q$3='4. Spieltag'!B24,$Q$3='4. Spieltag'!F24),'4. Spieltag'!F24," ")</f>
        <v xml:space="preserve"> </v>
      </c>
      <c r="G24" s="46" t="str">
        <f>IF(OR($Q$3='4. Spieltag'!G24,'4. Spieltag (Teamspezifisch)'!$Q$3='4. Spieltag'!K24),'4. Spieltag'!G24," ")</f>
        <v xml:space="preserve"> </v>
      </c>
      <c r="H24" s="13">
        <f>'4. Spieltag'!H24</f>
        <v>3</v>
      </c>
      <c r="I24" s="3" t="s">
        <v>5</v>
      </c>
      <c r="J24" s="13">
        <f>'4. Spieltag'!J24</f>
        <v>0</v>
      </c>
      <c r="K24" s="42" t="str">
        <f>IF(OR($Q$3='4. Spieltag'!G24,$Q$3='4. Spieltag'!K24),'4. Spieltag'!K24," ")</f>
        <v xml:space="preserve"> </v>
      </c>
      <c r="M24" s="29" t="s">
        <v>38</v>
      </c>
      <c r="N24" s="101" t="s">
        <v>30</v>
      </c>
      <c r="O24" s="77"/>
      <c r="P24" s="77"/>
      <c r="Q24" s="77"/>
      <c r="R24" s="77"/>
    </row>
    <row r="25" spans="1:20" ht="20.100000000000001" customHeight="1" thickBot="1" x14ac:dyDescent="0.3">
      <c r="A25" s="4">
        <v>0.69444444444444497</v>
      </c>
      <c r="B25" s="46" t="str">
        <f>IF(OR($Q$3='4. Spieltag'!B25,'4. Spieltag (Teamspezifisch)'!$Q$3='4. Spieltag'!F25),'4. Spieltag'!B25," ")</f>
        <v xml:space="preserve"> </v>
      </c>
      <c r="C25" s="13">
        <f>'4. Spieltag'!C25</f>
        <v>6</v>
      </c>
      <c r="D25" s="3" t="s">
        <v>5</v>
      </c>
      <c r="E25" s="13">
        <f>'4. Spieltag'!E25</f>
        <v>6</v>
      </c>
      <c r="F25" s="42" t="str">
        <f>IF(OR($Q$3='4. Spieltag'!B25,$Q$3='4. Spieltag'!F25),'4. Spieltag'!F25," ")</f>
        <v xml:space="preserve"> </v>
      </c>
      <c r="G25" s="46" t="str">
        <f>IF(OR($Q$3='4. Spieltag'!G25,'4. Spieltag (Teamspezifisch)'!$Q$3='4. Spieltag'!K25),'4. Spieltag'!G25," ")</f>
        <v xml:space="preserve"> </v>
      </c>
      <c r="H25" s="13">
        <f>'4. Spieltag'!H25</f>
        <v>2</v>
      </c>
      <c r="I25" s="3" t="s">
        <v>5</v>
      </c>
      <c r="J25" s="13">
        <f>'4. Spieltag'!J25</f>
        <v>1</v>
      </c>
      <c r="K25" s="42" t="str">
        <f>IF(OR($Q$3='4. Spieltag'!G25,$Q$3='4. Spieltag'!K25),'4. Spieltag'!K25," ")</f>
        <v xml:space="preserve"> </v>
      </c>
      <c r="M25" s="30" t="s">
        <v>39</v>
      </c>
      <c r="N25" s="101" t="s">
        <v>10</v>
      </c>
      <c r="O25" s="77"/>
      <c r="P25" s="77"/>
      <c r="Q25" s="77"/>
      <c r="R25" s="77"/>
    </row>
    <row r="26" spans="1:20" ht="20.100000000000001" customHeight="1" thickBot="1" x14ac:dyDescent="0.3">
      <c r="A26" s="4">
        <v>0.70486111111111105</v>
      </c>
      <c r="B26" s="46" t="str">
        <f>IF(OR($Q$3='4. Spieltag'!B26,'4. Spieltag (Teamspezifisch)'!$Q$3='4. Spieltag'!F26),'4. Spieltag'!B26," ")</f>
        <v xml:space="preserve"> </v>
      </c>
      <c r="C26" s="13">
        <f>'4. Spieltag'!C26</f>
        <v>2</v>
      </c>
      <c r="D26" s="3" t="s">
        <v>5</v>
      </c>
      <c r="E26" s="13">
        <f>'4. Spieltag'!E26</f>
        <v>1</v>
      </c>
      <c r="F26" s="42" t="str">
        <f>IF(OR($Q$3='4. Spieltag'!B26,$Q$3='4. Spieltag'!F26),'4. Spieltag'!F26," ")</f>
        <v xml:space="preserve"> </v>
      </c>
      <c r="G26" s="46" t="str">
        <f>IF(OR($Q$3='4. Spieltag'!G26,'4. Spieltag (Teamspezifisch)'!$Q$3='4. Spieltag'!K26),'4. Spieltag'!G26," ")</f>
        <v xml:space="preserve"> </v>
      </c>
      <c r="H26" s="13">
        <f>'4. Spieltag'!H26</f>
        <v>1</v>
      </c>
      <c r="I26" s="3" t="s">
        <v>5</v>
      </c>
      <c r="J26" s="13">
        <f>'4. Spieltag'!J26</f>
        <v>2</v>
      </c>
      <c r="K26" s="42" t="str">
        <f>IF(OR($Q$3='4. Spieltag'!G26,$Q$3='4. Spieltag'!K26),'4. Spieltag'!K26," ")</f>
        <v xml:space="preserve"> </v>
      </c>
      <c r="M26" s="33" t="s">
        <v>40</v>
      </c>
      <c r="N26" s="101" t="s">
        <v>31</v>
      </c>
      <c r="O26" s="77"/>
      <c r="P26" s="77"/>
      <c r="Q26" s="77"/>
      <c r="R26" s="77"/>
    </row>
    <row r="27" spans="1:20" ht="20.100000000000001" customHeight="1" thickBot="1" x14ac:dyDescent="0.3">
      <c r="A27" s="4">
        <v>0.71527777777777801</v>
      </c>
      <c r="B27" s="46" t="str">
        <f>IF(OR($Q$3='4. Spieltag'!B27,'4. Spieltag (Teamspezifisch)'!$Q$3='4. Spieltag'!F27),'4. Spieltag'!B27," ")</f>
        <v xml:space="preserve"> </v>
      </c>
      <c r="C27" s="13">
        <f>'4. Spieltag'!C27</f>
        <v>2</v>
      </c>
      <c r="D27" s="3" t="s">
        <v>5</v>
      </c>
      <c r="E27" s="13">
        <f>'4. Spieltag'!E27</f>
        <v>2</v>
      </c>
      <c r="F27" s="42" t="str">
        <f>IF(OR($Q$3='4. Spieltag'!B27,$Q$3='4. Spieltag'!F27),'4. Spieltag'!F27," ")</f>
        <v xml:space="preserve"> </v>
      </c>
      <c r="G27" s="46" t="str">
        <f>IF(OR($Q$3='4. Spieltag'!G27,'4. Spieltag (Teamspezifisch)'!$Q$3='4. Spieltag'!K27),'4. Spieltag'!G27," ")</f>
        <v xml:space="preserve"> </v>
      </c>
      <c r="H27" s="13">
        <f>'4. Spieltag'!H27</f>
        <v>5</v>
      </c>
      <c r="I27" s="3" t="s">
        <v>5</v>
      </c>
      <c r="J27" s="13">
        <f>'4. Spieltag'!J27</f>
        <v>3</v>
      </c>
      <c r="K27" s="42" t="str">
        <f>IF(OR($Q$3='4. Spieltag'!G27,$Q$3='4. Spieltag'!K27),'4. Spieltag'!K27," ")</f>
        <v xml:space="preserve"> </v>
      </c>
      <c r="M27" s="35" t="s">
        <v>41</v>
      </c>
      <c r="N27" s="101" t="s">
        <v>32</v>
      </c>
      <c r="O27" s="77"/>
      <c r="P27" s="77"/>
      <c r="Q27" s="77"/>
      <c r="R27" s="77"/>
    </row>
    <row r="28" spans="1:20" ht="20.100000000000001" customHeight="1" thickBot="1" x14ac:dyDescent="0.3">
      <c r="A28" s="4">
        <v>0.72569444444444497</v>
      </c>
      <c r="B28" s="46" t="str">
        <f>IF(OR($Q$3='4. Spieltag'!B28,'4. Spieltag (Teamspezifisch)'!$Q$3='4. Spieltag'!F28),'4. Spieltag'!B28," ")</f>
        <v xml:space="preserve"> </v>
      </c>
      <c r="C28" s="13">
        <f>'4. Spieltag'!C28</f>
        <v>3</v>
      </c>
      <c r="D28" s="3" t="s">
        <v>5</v>
      </c>
      <c r="E28" s="13">
        <f>'4. Spieltag'!E28</f>
        <v>1</v>
      </c>
      <c r="F28" s="42" t="str">
        <f>IF(OR($Q$3='4. Spieltag'!B28,$Q$3='4. Spieltag'!F28),'4. Spieltag'!F28," ")</f>
        <v xml:space="preserve"> </v>
      </c>
      <c r="G28" s="46" t="str">
        <f>IF(OR($Q$3='4. Spieltag'!G28,'4. Spieltag (Teamspezifisch)'!$Q$3='4. Spieltag'!K28),'4. Spieltag'!G28," ")</f>
        <v xml:space="preserve"> </v>
      </c>
      <c r="H28" s="13">
        <f>'4. Spieltag'!H28</f>
        <v>1</v>
      </c>
      <c r="I28" s="3" t="s">
        <v>5</v>
      </c>
      <c r="J28" s="13">
        <f>'4. Spieltag'!J28</f>
        <v>7</v>
      </c>
      <c r="K28" s="42" t="str">
        <f>IF(OR($Q$3='4. Spieltag'!G28,$Q$3='4. Spieltag'!K28),'4. Spieltag'!K28," ")</f>
        <v xml:space="preserve"> </v>
      </c>
      <c r="L28" s="6"/>
      <c r="M28" s="34" t="s">
        <v>42</v>
      </c>
      <c r="N28" s="101" t="s">
        <v>13</v>
      </c>
      <c r="O28" s="77"/>
      <c r="P28" s="77"/>
      <c r="Q28" s="77"/>
      <c r="R28" s="77"/>
    </row>
    <row r="29" spans="1:20" ht="20.100000000000001" customHeight="1" thickBot="1" x14ac:dyDescent="0.3">
      <c r="A29" s="4">
        <v>0.73611111111111205</v>
      </c>
      <c r="B29" s="46" t="str">
        <f>IF(OR($Q$3='4. Spieltag'!B29,'4. Spieltag (Teamspezifisch)'!$Q$3='4. Spieltag'!F29),'4. Spieltag'!B29," ")</f>
        <v xml:space="preserve"> </v>
      </c>
      <c r="C29" s="13">
        <f>'4. Spieltag'!C29</f>
        <v>0</v>
      </c>
      <c r="D29" s="3" t="s">
        <v>5</v>
      </c>
      <c r="E29" s="13">
        <f>'4. Spieltag'!E29</f>
        <v>2</v>
      </c>
      <c r="F29" s="46" t="str">
        <f>IF(OR($Q$3='4. Spieltag'!B29,$Q$3='4. Spieltag'!F29),'4. Spieltag'!F29," ")</f>
        <v xml:space="preserve"> </v>
      </c>
      <c r="G29" s="46" t="str">
        <f>IF(OR($Q$3='4. Spieltag'!G29,'4. Spieltag (Teamspezifisch)'!$Q$3='4. Spieltag'!K29),'4. Spieltag'!G29," ")</f>
        <v xml:space="preserve"> </v>
      </c>
      <c r="H29" s="13">
        <f>'4. Spieltag'!H29</f>
        <v>5</v>
      </c>
      <c r="I29" s="3" t="s">
        <v>5</v>
      </c>
      <c r="J29" s="13">
        <f>'4. Spieltag'!J29</f>
        <v>1</v>
      </c>
      <c r="K29" s="42" t="str">
        <f>IF(OR($Q$3='4. Spieltag'!G29,$Q$3='4. Spieltag'!K29),'4. Spieltag'!K29," ")</f>
        <v xml:space="preserve"> </v>
      </c>
      <c r="M29" s="37" t="s">
        <v>43</v>
      </c>
      <c r="N29" s="101" t="s">
        <v>14</v>
      </c>
      <c r="O29" s="77"/>
      <c r="P29" s="77"/>
      <c r="Q29" s="77"/>
      <c r="R29" s="77"/>
    </row>
    <row r="30" spans="1:20" ht="20.100000000000001" customHeight="1" thickBot="1" x14ac:dyDescent="0.3">
      <c r="A30" s="4">
        <v>0.74652777777777801</v>
      </c>
      <c r="B30" s="72" t="s">
        <v>19</v>
      </c>
      <c r="C30" s="70"/>
      <c r="D30" s="70"/>
      <c r="E30" s="70"/>
      <c r="F30" s="125"/>
      <c r="G30" s="46" t="str">
        <f>IF(OR($Q$3='4. Spieltag'!G30,'4. Spieltag (Teamspezifisch)'!$Q$3='4. Spieltag'!K30),'4. Spieltag'!G30," ")</f>
        <v xml:space="preserve"> </v>
      </c>
      <c r="H30" s="13">
        <f>'4. Spieltag'!H30</f>
        <v>2</v>
      </c>
      <c r="I30" s="3" t="s">
        <v>5</v>
      </c>
      <c r="J30" s="13">
        <f>'4. Spieltag'!J30</f>
        <v>3</v>
      </c>
      <c r="K30" s="42" t="str">
        <f>IF(OR($Q$3='4. Spieltag'!G30,$Q$3='4. Spieltag'!K30),'4. Spieltag'!K30," ")</f>
        <v xml:space="preserve"> </v>
      </c>
    </row>
    <row r="31" spans="1:20" ht="20.100000000000001" customHeight="1" thickBot="1" x14ac:dyDescent="0.3">
      <c r="A31" s="4">
        <v>0.75694444444444497</v>
      </c>
      <c r="B31" s="74" t="s">
        <v>3</v>
      </c>
      <c r="C31" s="75"/>
      <c r="D31" s="75"/>
      <c r="E31" s="75"/>
      <c r="F31" s="75"/>
      <c r="G31" s="75"/>
      <c r="H31" s="75"/>
      <c r="I31" s="75"/>
      <c r="J31" s="75"/>
      <c r="K31" s="76"/>
      <c r="M31" s="97" t="s">
        <v>46</v>
      </c>
      <c r="N31" s="97"/>
      <c r="O31" s="97"/>
      <c r="P31" s="97"/>
      <c r="Q31" s="97"/>
      <c r="R31" s="97"/>
      <c r="S31" s="97"/>
      <c r="T31" s="97"/>
    </row>
    <row r="32" spans="1:20" ht="20.100000000000001" customHeight="1" thickBot="1" x14ac:dyDescent="0.3">
      <c r="A32" s="4">
        <v>0.76736111111111205</v>
      </c>
      <c r="B32" s="81" t="s">
        <v>20</v>
      </c>
      <c r="C32" s="82"/>
      <c r="D32" s="82"/>
      <c r="E32" s="82"/>
      <c r="F32" s="82"/>
      <c r="G32" s="82"/>
      <c r="H32" s="82"/>
      <c r="I32" s="82"/>
      <c r="J32" s="82"/>
      <c r="K32" s="83"/>
      <c r="M32" s="97" t="s">
        <v>45</v>
      </c>
      <c r="N32" s="97"/>
      <c r="O32" s="97"/>
      <c r="P32" s="97"/>
      <c r="Q32" s="97"/>
      <c r="R32" s="97"/>
      <c r="S32" s="97"/>
      <c r="T32" s="97"/>
    </row>
    <row r="33" spans="1:18" ht="20.100000000000001" customHeight="1" thickBot="1" x14ac:dyDescent="0.3">
      <c r="A33" s="4">
        <v>0.77777777777777901</v>
      </c>
      <c r="B33" s="46" t="str">
        <f>IF(OR($Q$3='4. Spieltag'!B33,'4. Spieltag (Teamspezifisch)'!$Q$3='4. Spieltag'!F33),'4. Spieltag'!B33," ")</f>
        <v xml:space="preserve"> </v>
      </c>
      <c r="C33" s="13">
        <f>'4. Spieltag'!C33</f>
        <v>4</v>
      </c>
      <c r="D33" s="3" t="s">
        <v>5</v>
      </c>
      <c r="E33" s="13">
        <f>'4. Spieltag'!E33</f>
        <v>4</v>
      </c>
      <c r="F33" s="42" t="str">
        <f>IF(OR($Q$3='4. Spieltag'!B33,$Q$3='4. Spieltag'!F33),'4. Spieltag'!F33," ")</f>
        <v xml:space="preserve"> </v>
      </c>
      <c r="G33" s="46" t="str">
        <f>IF(OR($Q$3='4. Spieltag'!G33,'4. Spieltag (Teamspezifisch)'!$Q$3='4. Spieltag'!K33),'4. Spieltag'!G33," ")</f>
        <v xml:space="preserve"> </v>
      </c>
      <c r="H33" s="13">
        <f>'4. Spieltag'!H33</f>
        <v>4</v>
      </c>
      <c r="I33" s="3" t="s">
        <v>5</v>
      </c>
      <c r="J33" s="13">
        <f>'4. Spieltag'!J33</f>
        <v>2</v>
      </c>
      <c r="K33" s="42" t="str">
        <f>IF(OR($Q$3='4. Spieltag'!G33,$Q$3='4. Spieltag'!K33),'4. Spieltag'!K33," ")</f>
        <v xml:space="preserve"> </v>
      </c>
    </row>
    <row r="34" spans="1:18" ht="20.100000000000001" customHeight="1" thickBot="1" x14ac:dyDescent="0.3">
      <c r="A34" s="4">
        <v>0.7895833333333333</v>
      </c>
      <c r="B34" s="46" t="str">
        <f>IF(OR($Q$3='4. Spieltag'!B34,'4. Spieltag (Teamspezifisch)'!$Q$3='4. Spieltag'!F34),'4. Spieltag'!B34," ")</f>
        <v xml:space="preserve"> </v>
      </c>
      <c r="C34" s="13">
        <f>'4. Spieltag'!C34</f>
        <v>0</v>
      </c>
      <c r="D34" s="3" t="s">
        <v>5</v>
      </c>
      <c r="E34" s="13">
        <f>'4. Spieltag'!E34</f>
        <v>1</v>
      </c>
      <c r="F34" s="42" t="str">
        <f>IF(OR($Q$3='4. Spieltag'!B34,$Q$3='4. Spieltag'!F34),'4. Spieltag'!F34," ")</f>
        <v xml:space="preserve"> </v>
      </c>
      <c r="G34" s="46" t="str">
        <f>IF(OR($Q$3='4. Spieltag'!G34,'4. Spieltag (Teamspezifisch)'!$Q$3='4. Spieltag'!K34),'4. Spieltag'!G34," ")</f>
        <v xml:space="preserve"> </v>
      </c>
      <c r="H34" s="13">
        <f>'4. Spieltag'!H34</f>
        <v>0</v>
      </c>
      <c r="I34" s="3" t="s">
        <v>5</v>
      </c>
      <c r="J34" s="13">
        <f>'4. Spieltag'!J34</f>
        <v>4</v>
      </c>
      <c r="K34" s="42" t="str">
        <f>IF(OR($Q$3='4. Spieltag'!G34,$Q$3='4. Spieltag'!K34),'4. Spieltag'!K34," ")</f>
        <v xml:space="preserve"> </v>
      </c>
      <c r="N34" s="79" t="s">
        <v>15</v>
      </c>
      <c r="O34" s="80"/>
      <c r="P34" s="80"/>
      <c r="Q34" s="80"/>
    </row>
    <row r="35" spans="1:18" ht="20.100000000000001" customHeight="1" thickBot="1" x14ac:dyDescent="0.3">
      <c r="A35" s="4">
        <v>0.80138888888888804</v>
      </c>
      <c r="B35" s="46" t="str">
        <f>IF(OR($Q$3='4. Spieltag'!B35,'4. Spieltag (Teamspezifisch)'!$Q$3='4. Spieltag'!F35),'4. Spieltag'!B35," ")</f>
        <v xml:space="preserve"> </v>
      </c>
      <c r="C35" s="13">
        <f>'4. Spieltag'!C35</f>
        <v>0</v>
      </c>
      <c r="D35" s="3" t="s">
        <v>5</v>
      </c>
      <c r="E35" s="13">
        <f>'4. Spieltag'!E35</f>
        <v>1</v>
      </c>
      <c r="F35" s="42" t="str">
        <f>IF(OR($Q$3='4. Spieltag'!B35,$Q$3='4. Spieltag'!F35),'4. Spieltag'!F35," ")</f>
        <v xml:space="preserve"> </v>
      </c>
      <c r="G35" s="46" t="str">
        <f>IF(OR($Q$3='4. Spieltag'!G35,'4. Spieltag (Teamspezifisch)'!$Q$3='4. Spieltag'!K35),'4. Spieltag'!G35," ")</f>
        <v xml:space="preserve"> </v>
      </c>
      <c r="H35" s="13">
        <f>'4. Spieltag'!H35</f>
        <v>4</v>
      </c>
      <c r="I35" s="3" t="s">
        <v>5</v>
      </c>
      <c r="J35" s="13">
        <f>'4. Spieltag'!J35</f>
        <v>0</v>
      </c>
      <c r="K35" s="42" t="str">
        <f>IF(OR($Q$3='4. Spieltag'!G35,$Q$3='4. Spieltag'!K35),'4. Spieltag'!K35," ")</f>
        <v xml:space="preserve"> </v>
      </c>
      <c r="M35" s="27">
        <v>1</v>
      </c>
      <c r="N35" s="101" t="s">
        <v>9</v>
      </c>
      <c r="O35" s="77"/>
      <c r="P35" s="77"/>
      <c r="Q35" s="77"/>
      <c r="R35" s="77"/>
    </row>
    <row r="36" spans="1:18" ht="20.100000000000001" customHeight="1" thickBot="1" x14ac:dyDescent="0.3">
      <c r="A36" s="4">
        <v>0.813194444444442</v>
      </c>
      <c r="B36" s="46" t="str">
        <f>IF(OR($Q$3='4. Spieltag'!B36,'4. Spieltag (Teamspezifisch)'!$Q$3='4. Spieltag'!F36),'4. Spieltag'!B36," ")</f>
        <v xml:space="preserve"> </v>
      </c>
      <c r="C36" s="13">
        <f>'4. Spieltag'!C36</f>
        <v>1</v>
      </c>
      <c r="D36" s="3" t="s">
        <v>5</v>
      </c>
      <c r="E36" s="13">
        <f>'4. Spieltag'!E36</f>
        <v>1</v>
      </c>
      <c r="F36" s="42" t="str">
        <f>IF(OR($Q$3='4. Spieltag'!B36,$Q$3='4. Spieltag'!F36),'4. Spieltag'!F36," ")</f>
        <v xml:space="preserve"> </v>
      </c>
      <c r="G36" s="46" t="str">
        <f>IF(OR($Q$3='4. Spieltag'!G36,'4. Spieltag (Teamspezifisch)'!$Q$3='4. Spieltag'!K36),'4. Spieltag'!G36," ")</f>
        <v xml:space="preserve"> </v>
      </c>
      <c r="H36" s="13">
        <f>'4. Spieltag'!H36</f>
        <v>0</v>
      </c>
      <c r="I36" s="3" t="s">
        <v>5</v>
      </c>
      <c r="J36" s="13">
        <f>'4. Spieltag'!J36</f>
        <v>3</v>
      </c>
      <c r="K36" s="42" t="str">
        <f>IF(OR($Q$3='4. Spieltag'!G36,$Q$3='4. Spieltag'!K36),'4. Spieltag'!K36," ")</f>
        <v xml:space="preserve"> </v>
      </c>
      <c r="L36" s="6"/>
      <c r="M36" s="30">
        <v>2</v>
      </c>
      <c r="N36" s="101" t="s">
        <v>10</v>
      </c>
      <c r="O36" s="77"/>
      <c r="P36" s="77"/>
      <c r="Q36" s="77"/>
      <c r="R36" s="77"/>
    </row>
    <row r="37" spans="1:18" ht="20.100000000000001" customHeight="1" thickBot="1" x14ac:dyDescent="0.3">
      <c r="A37" s="4">
        <v>0.82499999999999596</v>
      </c>
      <c r="B37" s="46" t="str">
        <f>IF(OR($Q$3='4. Spieltag'!B37,'4. Spieltag (Teamspezifisch)'!$Q$3='4. Spieltag'!F37),'4. Spieltag'!B37," ")</f>
        <v xml:space="preserve"> </v>
      </c>
      <c r="C37" s="13">
        <f>'4. Spieltag'!C37</f>
        <v>5</v>
      </c>
      <c r="D37" s="3" t="s">
        <v>5</v>
      </c>
      <c r="E37" s="13">
        <f>'4. Spieltag'!E37</f>
        <v>0</v>
      </c>
      <c r="F37" s="42" t="str">
        <f>IF(OR($Q$3='4. Spieltag'!B37,$Q$3='4. Spieltag'!F37),'4. Spieltag'!F37," ")</f>
        <v xml:space="preserve"> </v>
      </c>
      <c r="G37" s="46" t="str">
        <f>IF(OR($Q$3='4. Spieltag'!G37,'4. Spieltag (Teamspezifisch)'!$Q$3='4. Spieltag'!K37),'4. Spieltag'!G37," ")</f>
        <v xml:space="preserve"> </v>
      </c>
      <c r="H37" s="13">
        <f>'4. Spieltag'!H37</f>
        <v>3</v>
      </c>
      <c r="I37" s="3" t="s">
        <v>5</v>
      </c>
      <c r="J37" s="13">
        <f>'4. Spieltag'!J37</f>
        <v>2</v>
      </c>
      <c r="K37" s="42" t="str">
        <f>IF(OR($Q$3='4. Spieltag'!G37,$Q$3='4. Spieltag'!K37),'4. Spieltag'!K37," ")</f>
        <v xml:space="preserve"> </v>
      </c>
      <c r="M37" s="32">
        <v>3</v>
      </c>
      <c r="N37" s="101" t="s">
        <v>11</v>
      </c>
      <c r="O37" s="77"/>
      <c r="P37" s="77"/>
      <c r="Q37" s="77"/>
      <c r="R37" s="77"/>
    </row>
    <row r="38" spans="1:18" ht="20.100000000000001" customHeight="1" thickBot="1" x14ac:dyDescent="0.3">
      <c r="A38" s="4">
        <v>0.83680555555555003</v>
      </c>
      <c r="B38" s="46" t="str">
        <f>IF(OR($Q$3='4. Spieltag'!B38,'4. Spieltag (Teamspezifisch)'!$Q$3='4. Spieltag'!F38),'4. Spieltag'!B38," ")</f>
        <v xml:space="preserve"> </v>
      </c>
      <c r="C38" s="13">
        <f>'4. Spieltag'!C38</f>
        <v>1</v>
      </c>
      <c r="D38" s="3" t="s">
        <v>5</v>
      </c>
      <c r="E38" s="13">
        <f>'4. Spieltag'!E38</f>
        <v>1</v>
      </c>
      <c r="F38" s="42" t="str">
        <f>IF(OR($Q$3='4. Spieltag'!B38,$Q$3='4. Spieltag'!F38),'4. Spieltag'!F38," ")</f>
        <v xml:space="preserve"> </v>
      </c>
      <c r="G38" s="46" t="str">
        <f>IF(OR($Q$3='4. Spieltag'!G38,'4. Spieltag (Teamspezifisch)'!$Q$3='4. Spieltag'!K38),'4. Spieltag'!G38," ")</f>
        <v xml:space="preserve"> </v>
      </c>
      <c r="H38" s="13">
        <f>'4. Spieltag'!H38</f>
        <v>0</v>
      </c>
      <c r="I38" s="3" t="s">
        <v>5</v>
      </c>
      <c r="J38" s="13">
        <f>'4. Spieltag'!J38</f>
        <v>7</v>
      </c>
      <c r="K38" s="42" t="str">
        <f>IF(OR($Q$3='4. Spieltag'!G38,$Q$3='4. Spieltag'!K38),'4. Spieltag'!K38," ")</f>
        <v xml:space="preserve"> </v>
      </c>
      <c r="M38" s="33">
        <v>4</v>
      </c>
      <c r="N38" s="101" t="s">
        <v>31</v>
      </c>
      <c r="O38" s="77"/>
      <c r="P38" s="77"/>
      <c r="Q38" s="77"/>
      <c r="R38" s="77"/>
    </row>
    <row r="39" spans="1:18" ht="20.100000000000001" customHeight="1" thickBot="1" x14ac:dyDescent="0.3">
      <c r="A39" s="4">
        <v>0.84861111111110499</v>
      </c>
      <c r="B39" s="81" t="s">
        <v>8</v>
      </c>
      <c r="C39" s="82"/>
      <c r="D39" s="82"/>
      <c r="E39" s="82"/>
      <c r="F39" s="82"/>
      <c r="G39" s="82"/>
      <c r="H39" s="82"/>
      <c r="I39" s="82"/>
      <c r="J39" s="82"/>
      <c r="K39" s="83"/>
      <c r="M39" s="35">
        <v>5</v>
      </c>
      <c r="N39" s="101" t="s">
        <v>32</v>
      </c>
      <c r="O39" s="77"/>
      <c r="P39" s="77"/>
      <c r="Q39" s="77"/>
      <c r="R39" s="77"/>
    </row>
    <row r="40" spans="1:18" ht="20.100000000000001" customHeight="1" thickBot="1" x14ac:dyDescent="0.3">
      <c r="A40" s="4">
        <v>0.86805555555555547</v>
      </c>
      <c r="B40" s="46" t="str">
        <f>IF(OR($Q$3='4. Spieltag'!B40,'4. Spieltag (Teamspezifisch)'!$Q$3='4. Spieltag'!F40),'4. Spieltag'!B40," ")</f>
        <v xml:space="preserve"> </v>
      </c>
      <c r="C40" s="13">
        <f>'4. Spieltag'!C40</f>
        <v>3</v>
      </c>
      <c r="D40" s="3" t="s">
        <v>5</v>
      </c>
      <c r="E40" s="13">
        <f>'4. Spieltag'!E40</f>
        <v>0</v>
      </c>
      <c r="F40" s="42" t="str">
        <f>IF(OR($Q$3='4. Spieltag'!B40,$Q$3='4. Spieltag'!F40),'4. Spieltag'!F40," ")</f>
        <v xml:space="preserve"> </v>
      </c>
      <c r="G40" s="46" t="str">
        <f>IF(OR($Q$3='4. Spieltag'!G40,'4. Spieltag (Teamspezifisch)'!$Q$3='4. Spieltag'!K40),'4. Spieltag'!G40," ")</f>
        <v xml:space="preserve"> </v>
      </c>
      <c r="H40" s="13">
        <f>'4. Spieltag'!H40</f>
        <v>3</v>
      </c>
      <c r="I40" s="3" t="s">
        <v>5</v>
      </c>
      <c r="J40" s="13">
        <f>'4. Spieltag'!J40</f>
        <v>3</v>
      </c>
      <c r="K40" s="42" t="str">
        <f>IF(OR($Q$3='4. Spieltag'!G40,$Q$3='4. Spieltag'!K40),'4. Spieltag'!K40," ")</f>
        <v xml:space="preserve"> </v>
      </c>
      <c r="M40" s="37">
        <v>6</v>
      </c>
      <c r="N40" s="101" t="s">
        <v>14</v>
      </c>
      <c r="O40" s="77"/>
      <c r="P40" s="77"/>
      <c r="Q40" s="77"/>
      <c r="R40" s="77"/>
    </row>
    <row r="41" spans="1:18" ht="20.100000000000001" customHeight="1" thickBot="1" x14ac:dyDescent="0.3">
      <c r="A41" s="4">
        <v>0.87986111111111109</v>
      </c>
      <c r="B41" s="46" t="str">
        <f>IF(OR($Q$3='4. Spieltag'!B41,'4. Spieltag (Teamspezifisch)'!$Q$3='4. Spieltag'!F41),'4. Spieltag'!B41," ")</f>
        <v xml:space="preserve"> </v>
      </c>
      <c r="C41" s="13">
        <f>'4. Spieltag'!C41</f>
        <v>4</v>
      </c>
      <c r="D41" s="3" t="s">
        <v>5</v>
      </c>
      <c r="E41" s="13">
        <f>'4. Spieltag'!E41</f>
        <v>3</v>
      </c>
      <c r="F41" s="42" t="str">
        <f>IF(OR($Q$3='4. Spieltag'!B41,$Q$3='4. Spieltag'!F41),'4. Spieltag'!F41," ")</f>
        <v xml:space="preserve"> </v>
      </c>
      <c r="G41" s="46" t="str">
        <f>IF(OR($Q$3='4. Spieltag'!G41,'4. Spieltag (Teamspezifisch)'!$Q$3='4. Spieltag'!K41),'4. Spieltag'!G41," ")</f>
        <v xml:space="preserve"> </v>
      </c>
      <c r="H41" s="13">
        <f>'4. Spieltag'!H41</f>
        <v>1</v>
      </c>
      <c r="I41" s="3" t="s">
        <v>5</v>
      </c>
      <c r="J41" s="13">
        <f>'4. Spieltag'!J41</f>
        <v>3</v>
      </c>
      <c r="K41" s="42" t="str">
        <f>IF(OR($Q$3='4. Spieltag'!G41,$Q$3='4. Spieltag'!K41),'4. Spieltag'!K41," ")</f>
        <v xml:space="preserve"> </v>
      </c>
      <c r="M41" s="34">
        <v>7</v>
      </c>
      <c r="N41" s="101" t="s">
        <v>13</v>
      </c>
      <c r="O41" s="77"/>
      <c r="P41" s="77"/>
      <c r="Q41" s="77"/>
      <c r="R41" s="77"/>
    </row>
    <row r="42" spans="1:18" ht="20.100000000000001" customHeight="1" thickBot="1" x14ac:dyDescent="0.3">
      <c r="A42" s="4">
        <v>0.89166666666666705</v>
      </c>
      <c r="B42" s="46" t="str">
        <f>IF(OR($Q$3='4. Spieltag'!B42,'4. Spieltag (Teamspezifisch)'!$Q$3='4. Spieltag'!F42),'4. Spieltag'!B42," ")</f>
        <v xml:space="preserve"> </v>
      </c>
      <c r="C42" s="13">
        <f>'4. Spieltag'!C42</f>
        <v>1</v>
      </c>
      <c r="D42" s="3" t="s">
        <v>5</v>
      </c>
      <c r="E42" s="13">
        <f>'4. Spieltag'!E42</f>
        <v>4</v>
      </c>
      <c r="F42" s="42" t="str">
        <f>IF(OR($Q$3='4. Spieltag'!B42,$Q$3='4. Spieltag'!F42),'4. Spieltag'!F42," ")</f>
        <v xml:space="preserve"> </v>
      </c>
      <c r="G42" s="46" t="str">
        <f>IF(OR($Q$3='4. Spieltag'!G42,'4. Spieltag (Teamspezifisch)'!$Q$3='4. Spieltag'!K42),'4. Spieltag'!G42," ")</f>
        <v xml:space="preserve"> </v>
      </c>
      <c r="H42" s="13">
        <f>'4. Spieltag'!H42</f>
        <v>0</v>
      </c>
      <c r="I42" s="3" t="s">
        <v>5</v>
      </c>
      <c r="J42" s="13">
        <f>'4. Spieltag'!J42</f>
        <v>4</v>
      </c>
      <c r="K42" s="42" t="str">
        <f>IF(OR($Q$3='4. Spieltag'!G42,$Q$3='4. Spieltag'!K42),'4. Spieltag'!K42," ")</f>
        <v xml:space="preserve"> </v>
      </c>
      <c r="M42" s="36">
        <v>8</v>
      </c>
      <c r="N42" s="123" t="s">
        <v>29</v>
      </c>
      <c r="O42" s="78"/>
      <c r="P42" s="78"/>
      <c r="Q42" s="78"/>
      <c r="R42" s="78"/>
    </row>
    <row r="43" spans="1:18" ht="20.100000000000001" customHeight="1" thickBot="1" x14ac:dyDescent="0.3">
      <c r="A43" s="4">
        <v>0.90347222222222201</v>
      </c>
      <c r="B43" s="46" t="str">
        <f>IF(OR($Q$3='4. Spieltag'!B43,'4. Spieltag (Teamspezifisch)'!$Q$3='4. Spieltag'!F43),'4. Spieltag'!B43," ")</f>
        <v xml:space="preserve"> </v>
      </c>
      <c r="C43" s="13">
        <f>'4. Spieltag'!C43</f>
        <v>4</v>
      </c>
      <c r="D43" s="3" t="s">
        <v>5</v>
      </c>
      <c r="E43" s="13">
        <f>'4. Spieltag'!E43</f>
        <v>1</v>
      </c>
      <c r="F43" s="42" t="str">
        <f>IF(OR($Q$3='4. Spieltag'!B43,$Q$3='4. Spieltag'!F43),'4. Spieltag'!F43," ")</f>
        <v xml:space="preserve"> </v>
      </c>
      <c r="G43" s="46" t="str">
        <f>IF(OR($Q$3='4. Spieltag'!G43,'4. Spieltag (Teamspezifisch)'!$Q$3='4. Spieltag'!K43),'4. Spieltag'!G43," ")</f>
        <v xml:space="preserve"> </v>
      </c>
      <c r="H43" s="13">
        <f>'4. Spieltag'!H43</f>
        <v>5</v>
      </c>
      <c r="I43" s="3" t="s">
        <v>5</v>
      </c>
      <c r="J43" s="13">
        <f>'4. Spieltag'!J43</f>
        <v>4</v>
      </c>
      <c r="K43" s="46" t="str">
        <f>IF(OR($Q$3='4. Spieltag'!G43,$Q$3='4. Spieltag'!K43),'4. Spieltag'!K43," ")</f>
        <v xml:space="preserve"> </v>
      </c>
      <c r="M43" s="29">
        <v>9</v>
      </c>
      <c r="N43" s="123" t="s">
        <v>30</v>
      </c>
      <c r="O43" s="78"/>
      <c r="P43" s="78"/>
      <c r="Q43" s="78"/>
      <c r="R43" s="78"/>
    </row>
    <row r="44" spans="1:18" ht="20.100000000000001" customHeight="1" thickBot="1" x14ac:dyDescent="0.3">
      <c r="A44" s="4">
        <v>0.91527777777777797</v>
      </c>
      <c r="B44" s="46" t="str">
        <f>IF(OR($Q$3='4. Spieltag'!B44,'4. Spieltag (Teamspezifisch)'!$Q$3='4. Spieltag'!F44),'4. Spieltag'!B44," ")</f>
        <v xml:space="preserve"> </v>
      </c>
      <c r="C44" s="13">
        <f>'4. Spieltag'!C44</f>
        <v>10</v>
      </c>
      <c r="D44" s="3" t="s">
        <v>5</v>
      </c>
      <c r="E44" s="13">
        <f>'4. Spieltag'!E44</f>
        <v>1</v>
      </c>
      <c r="F44" s="42" t="str">
        <f>IF(OR($Q$3='4. Spieltag'!B44,$Q$3='4. Spieltag'!F44),'4. Spieltag'!F44," ")</f>
        <v xml:space="preserve"> </v>
      </c>
      <c r="G44" s="104" t="s">
        <v>19</v>
      </c>
      <c r="H44" s="105"/>
      <c r="I44" s="105"/>
      <c r="J44" s="105"/>
      <c r="K44" s="106"/>
      <c r="M44" s="7"/>
      <c r="N44" s="7"/>
      <c r="O44" s="7"/>
      <c r="P44" s="7"/>
      <c r="Q44" s="7"/>
      <c r="R44" s="7"/>
    </row>
    <row r="45" spans="1:18" ht="20.100000000000001" customHeight="1" x14ac:dyDescent="0.25">
      <c r="A45" s="4">
        <v>0.92708333333333404</v>
      </c>
      <c r="B45" s="96" t="s">
        <v>51</v>
      </c>
      <c r="C45" s="96"/>
      <c r="D45" s="96"/>
      <c r="E45" s="96"/>
      <c r="F45" s="96"/>
      <c r="G45" s="96"/>
      <c r="H45" s="96"/>
      <c r="I45" s="96"/>
      <c r="J45" s="96"/>
      <c r="K45" s="96"/>
      <c r="M45" s="7"/>
      <c r="N45" s="7"/>
      <c r="O45" s="7"/>
      <c r="P45" s="7"/>
      <c r="Q45" s="7"/>
      <c r="R45" s="7"/>
    </row>
    <row r="46" spans="1:18" ht="20.100000000000001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M46" s="7"/>
      <c r="N46" s="7"/>
      <c r="O46" s="7"/>
      <c r="P46" s="7"/>
      <c r="Q46" s="7"/>
      <c r="R46" s="7"/>
    </row>
    <row r="47" spans="1:18" ht="20.100000000000001" customHeight="1" x14ac:dyDescent="0.25">
      <c r="B47" s="80" t="s">
        <v>69</v>
      </c>
      <c r="C47" s="80"/>
      <c r="D47" s="80"/>
      <c r="E47" s="80"/>
      <c r="F47" s="80"/>
      <c r="G47" s="80"/>
      <c r="H47" s="80"/>
      <c r="I47" s="80"/>
      <c r="J47" s="80"/>
      <c r="K47" s="80"/>
      <c r="M47" s="7"/>
      <c r="N47" s="7"/>
      <c r="O47" s="7"/>
      <c r="P47" s="7"/>
      <c r="Q47" s="7"/>
      <c r="R47" s="7"/>
    </row>
    <row r="48" spans="1:18" ht="20.100000000000001" customHeight="1" x14ac:dyDescent="0.25">
      <c r="B48" s="80" t="s">
        <v>70</v>
      </c>
      <c r="C48" s="80"/>
      <c r="D48" s="80"/>
      <c r="E48" s="80"/>
      <c r="F48" s="80"/>
      <c r="G48" s="80" t="s">
        <v>71</v>
      </c>
      <c r="H48" s="80"/>
      <c r="I48" s="80"/>
      <c r="J48" s="80"/>
      <c r="K48" s="80"/>
      <c r="M48" s="7"/>
      <c r="N48" s="7"/>
      <c r="O48" s="7"/>
      <c r="P48" s="7"/>
      <c r="Q48" s="7"/>
      <c r="R48" s="7"/>
    </row>
    <row r="49" spans="2:18" ht="20.100000000000001" customHeight="1" x14ac:dyDescent="0.25">
      <c r="B49" s="80" t="s">
        <v>29</v>
      </c>
      <c r="C49" s="80"/>
      <c r="D49" s="80"/>
      <c r="E49" s="80"/>
      <c r="F49" s="80"/>
      <c r="G49" s="80" t="s">
        <v>30</v>
      </c>
      <c r="H49" s="80"/>
      <c r="I49" s="80"/>
      <c r="J49" s="80"/>
      <c r="K49" s="80"/>
      <c r="M49" s="7"/>
      <c r="N49" s="7"/>
      <c r="O49" s="7"/>
      <c r="P49" s="7"/>
      <c r="Q49" s="7"/>
      <c r="R49" s="7"/>
    </row>
    <row r="50" spans="2:18" ht="20.100000000000001" customHeight="1" x14ac:dyDescent="0.25">
      <c r="M50" s="7"/>
      <c r="N50" s="7"/>
      <c r="O50" s="7"/>
      <c r="P50" s="7"/>
      <c r="Q50" s="7"/>
      <c r="R50" s="7"/>
    </row>
    <row r="51" spans="2:18" ht="20.100000000000001" customHeight="1" x14ac:dyDescent="0.25">
      <c r="M51" s="7"/>
      <c r="N51" s="7"/>
      <c r="O51" s="7"/>
      <c r="P51" s="7"/>
      <c r="Q51" s="7"/>
      <c r="R51" s="7"/>
    </row>
    <row r="52" spans="2:18" ht="20.100000000000001" customHeight="1" x14ac:dyDescent="0.25"/>
    <row r="53" spans="2:18" ht="20.100000000000001" customHeight="1" x14ac:dyDescent="0.25"/>
    <row r="54" spans="2:18" ht="20.100000000000001" customHeight="1" x14ac:dyDescent="0.25"/>
    <row r="55" spans="2:18" ht="20.100000000000001" customHeight="1" x14ac:dyDescent="0.25"/>
    <row r="56" spans="2:18" ht="20.100000000000001" customHeight="1" x14ac:dyDescent="0.25"/>
    <row r="57" spans="2:18" ht="20.100000000000001" customHeight="1" x14ac:dyDescent="0.25"/>
    <row r="58" spans="2:18" ht="20.100000000000001" customHeight="1" x14ac:dyDescent="0.25"/>
    <row r="59" spans="2:18" ht="20.100000000000001" customHeight="1" x14ac:dyDescent="0.25"/>
    <row r="60" spans="2:18" ht="20.100000000000001" customHeight="1" x14ac:dyDescent="0.25"/>
    <row r="61" spans="2:18" ht="20.100000000000001" customHeight="1" x14ac:dyDescent="0.25"/>
    <row r="62" spans="2:18" ht="20.100000000000001" customHeight="1" x14ac:dyDescent="0.25"/>
    <row r="63" spans="2:18" ht="20.100000000000001" customHeight="1" x14ac:dyDescent="0.25"/>
    <row r="64" spans="2:18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55">
    <mergeCell ref="B47:K47"/>
    <mergeCell ref="B48:F48"/>
    <mergeCell ref="G48:K48"/>
    <mergeCell ref="B49:F49"/>
    <mergeCell ref="G49:K49"/>
    <mergeCell ref="P2:R2"/>
    <mergeCell ref="M5:T5"/>
    <mergeCell ref="M6:T6"/>
    <mergeCell ref="N9:R9"/>
    <mergeCell ref="N10:R10"/>
    <mergeCell ref="G44:K44"/>
    <mergeCell ref="B45:K45"/>
    <mergeCell ref="B39:K39"/>
    <mergeCell ref="N35:R35"/>
    <mergeCell ref="N36:R36"/>
    <mergeCell ref="N37:R37"/>
    <mergeCell ref="N38:R38"/>
    <mergeCell ref="N39:R39"/>
    <mergeCell ref="N40:R40"/>
    <mergeCell ref="N41:R41"/>
    <mergeCell ref="N42:R42"/>
    <mergeCell ref="N43:R43"/>
    <mergeCell ref="B30:F30"/>
    <mergeCell ref="B31:K31"/>
    <mergeCell ref="B32:K32"/>
    <mergeCell ref="N34:Q34"/>
    <mergeCell ref="M31:T31"/>
    <mergeCell ref="M32:T32"/>
    <mergeCell ref="N26:R26"/>
    <mergeCell ref="N27:R27"/>
    <mergeCell ref="N28:R28"/>
    <mergeCell ref="N29:R29"/>
    <mergeCell ref="B18:K18"/>
    <mergeCell ref="B19:K19"/>
    <mergeCell ref="N22:Q22"/>
    <mergeCell ref="N25:R25"/>
    <mergeCell ref="N18:R18"/>
    <mergeCell ref="N19:R19"/>
    <mergeCell ref="N23:R23"/>
    <mergeCell ref="N24:R24"/>
    <mergeCell ref="G17:K17"/>
    <mergeCell ref="N14:R14"/>
    <mergeCell ref="N15:R15"/>
    <mergeCell ref="N16:R16"/>
    <mergeCell ref="B6:K6"/>
    <mergeCell ref="N8:Q8"/>
    <mergeCell ref="N11:R11"/>
    <mergeCell ref="N13:Q13"/>
    <mergeCell ref="N17:R17"/>
    <mergeCell ref="B5:K5"/>
    <mergeCell ref="A1:K1"/>
    <mergeCell ref="B2:F2"/>
    <mergeCell ref="G2:K2"/>
    <mergeCell ref="B3:K3"/>
    <mergeCell ref="B4:K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9EBF5-B7CF-4161-A180-B7A225CD4B69}">
  <sheetPr codeName="Tabelle11"/>
  <dimension ref="A1:V113"/>
  <sheetViews>
    <sheetView zoomScaleNormal="100" workbookViewId="0">
      <selection sqref="A1:K1"/>
    </sheetView>
  </sheetViews>
  <sheetFormatPr baseColWidth="10" defaultRowHeight="15" x14ac:dyDescent="0.25"/>
  <cols>
    <col min="1" max="1" width="11.28515625" customWidth="1"/>
    <col min="2" max="3" width="7.7109375" customWidth="1"/>
    <col min="4" max="4" width="1.7109375" customWidth="1"/>
    <col min="5" max="8" width="7.7109375" customWidth="1"/>
    <col min="9" max="9" width="1.7109375" customWidth="1"/>
    <col min="10" max="11" width="7.7109375" customWidth="1"/>
    <col min="13" max="14" width="7.7109375" customWidth="1"/>
    <col min="15" max="15" width="3.28515625" customWidth="1"/>
  </cols>
  <sheetData>
    <row r="1" spans="1:22" ht="39.950000000000003" customHeight="1" thickBot="1" x14ac:dyDescent="0.3">
      <c r="A1" s="84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2" ht="20.100000000000001" customHeight="1" thickBot="1" x14ac:dyDescent="0.4">
      <c r="A2" s="5" t="s">
        <v>0</v>
      </c>
      <c r="B2" s="86" t="s">
        <v>6</v>
      </c>
      <c r="C2" s="87"/>
      <c r="D2" s="87"/>
      <c r="E2" s="87"/>
      <c r="F2" s="88"/>
      <c r="G2" s="86" t="s">
        <v>7</v>
      </c>
      <c r="H2" s="87"/>
      <c r="I2" s="87"/>
      <c r="J2" s="87"/>
      <c r="K2" s="88"/>
      <c r="P2" s="120" t="s">
        <v>52</v>
      </c>
      <c r="Q2" s="120"/>
      <c r="R2" s="120"/>
    </row>
    <row r="3" spans="1:22" ht="20.100000000000001" customHeight="1" thickBot="1" x14ac:dyDescent="0.3">
      <c r="A3" s="4">
        <v>0.45833333333333331</v>
      </c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1"/>
      <c r="L3" s="1"/>
      <c r="M3" s="1"/>
      <c r="N3" s="1"/>
      <c r="O3" s="1"/>
      <c r="P3" s="1"/>
      <c r="Q3" s="49" t="str">
        <f>'1. Spieltag (Teamspezifisch)'!Q3</f>
        <v>B1</v>
      </c>
      <c r="R3" s="1"/>
      <c r="S3" s="1"/>
      <c r="T3" s="1"/>
      <c r="U3" s="1"/>
      <c r="V3" s="1"/>
    </row>
    <row r="4" spans="1:22" ht="20.100000000000001" customHeight="1" thickBot="1" x14ac:dyDescent="0.3">
      <c r="A4" s="4">
        <v>0.47222222222222227</v>
      </c>
      <c r="B4" s="89" t="s">
        <v>2</v>
      </c>
      <c r="C4" s="90"/>
      <c r="D4" s="90"/>
      <c r="E4" s="90"/>
      <c r="F4" s="90"/>
      <c r="G4" s="90"/>
      <c r="H4" s="90"/>
      <c r="I4" s="90"/>
      <c r="J4" s="90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.100000000000001" customHeight="1" thickBot="1" x14ac:dyDescent="0.3">
      <c r="A5" s="4">
        <v>0.47916666666666669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1"/>
      <c r="L5" s="1"/>
      <c r="M5" s="97" t="s">
        <v>44</v>
      </c>
      <c r="N5" s="97"/>
      <c r="O5" s="97"/>
      <c r="P5" s="97"/>
      <c r="Q5" s="97"/>
      <c r="R5" s="97"/>
      <c r="S5" s="97"/>
      <c r="T5" s="97"/>
      <c r="U5" s="1"/>
      <c r="V5" s="1"/>
    </row>
    <row r="6" spans="1:22" ht="20.100000000000001" customHeight="1" thickBot="1" x14ac:dyDescent="0.4">
      <c r="A6" s="4">
        <v>0.48958333333333331</v>
      </c>
      <c r="B6" s="98" t="s">
        <v>4</v>
      </c>
      <c r="C6" s="82"/>
      <c r="D6" s="82"/>
      <c r="E6" s="82"/>
      <c r="F6" s="99"/>
      <c r="G6" s="99"/>
      <c r="H6" s="82"/>
      <c r="I6" s="82"/>
      <c r="J6" s="82"/>
      <c r="K6" s="100"/>
      <c r="L6" s="2"/>
      <c r="M6" s="97" t="s">
        <v>45</v>
      </c>
      <c r="N6" s="97"/>
      <c r="O6" s="97"/>
      <c r="P6" s="97"/>
      <c r="Q6" s="97"/>
      <c r="R6" s="97"/>
      <c r="S6" s="97"/>
      <c r="T6" s="97"/>
      <c r="U6" s="2"/>
      <c r="V6" s="2"/>
    </row>
    <row r="7" spans="1:22" ht="20.100000000000001" customHeight="1" thickBot="1" x14ac:dyDescent="0.3">
      <c r="A7" s="12">
        <v>0.5</v>
      </c>
      <c r="B7" s="46" t="str">
        <f>IF(OR($Q$3='5. Spieltag'!B7,'5. Spieltag (Teamspezifisch)'!$Q$3='5. Spieltag'!F7),'5. Spieltag'!B7," ")</f>
        <v xml:space="preserve"> </v>
      </c>
      <c r="C7" s="13">
        <f>'5. Spieltag'!C7</f>
        <v>6</v>
      </c>
      <c r="D7" s="3" t="s">
        <v>5</v>
      </c>
      <c r="E7" s="13">
        <f>'5. Spieltag'!E7</f>
        <v>1</v>
      </c>
      <c r="F7" s="42" t="str">
        <f>IF(OR($Q$3='5. Spieltag'!B7,$Q$3='5. Spieltag'!F7),'5. Spieltag'!F7," ")</f>
        <v xml:space="preserve"> </v>
      </c>
      <c r="G7" s="46" t="str">
        <f>IF(OR($Q$3='5. Spieltag'!G7,'5. Spieltag (Teamspezifisch)'!$Q$3='5. Spieltag'!K7),'5. Spieltag'!G7," ")</f>
        <v xml:space="preserve"> </v>
      </c>
      <c r="H7" s="13">
        <f>'5. Spieltag'!H7</f>
        <v>0</v>
      </c>
      <c r="I7" s="3" t="s">
        <v>5</v>
      </c>
      <c r="J7" s="13">
        <f>'5. Spieltag'!J7</f>
        <v>2</v>
      </c>
      <c r="K7" s="42" t="str">
        <f>IF(OR($Q$3='5. Spieltag'!G7,$Q$3='5. Spieltag'!K7),'5. Spieltag'!K7," ")</f>
        <v xml:space="preserve"> </v>
      </c>
    </row>
    <row r="8" spans="1:22" ht="20.100000000000001" customHeight="1" thickBot="1" x14ac:dyDescent="0.3">
      <c r="A8" s="12">
        <v>0.51041666666666696</v>
      </c>
      <c r="B8" s="46" t="str">
        <f>IF(OR($Q$3='5. Spieltag'!B8,'5. Spieltag (Teamspezifisch)'!$Q$3='5. Spieltag'!F8),'5. Spieltag'!B8," ")</f>
        <v>B1</v>
      </c>
      <c r="C8" s="13">
        <f>'5. Spieltag'!C8</f>
        <v>6</v>
      </c>
      <c r="D8" s="3" t="s">
        <v>5</v>
      </c>
      <c r="E8" s="13">
        <f>'5. Spieltag'!E8</f>
        <v>0</v>
      </c>
      <c r="F8" s="42" t="str">
        <f>IF(OR($Q$3='5. Spieltag'!B8,$Q$3='5. Spieltag'!F8),'5. Spieltag'!F8," ")</f>
        <v>B4</v>
      </c>
      <c r="G8" s="46" t="str">
        <f>IF(OR($Q$3='5. Spieltag'!G8,'5. Spieltag (Teamspezifisch)'!$Q$3='5. Spieltag'!K8),'5. Spieltag'!G8," ")</f>
        <v xml:space="preserve"> </v>
      </c>
      <c r="H8" s="13">
        <f>'5. Spieltag'!H8</f>
        <v>3</v>
      </c>
      <c r="I8" s="3" t="s">
        <v>5</v>
      </c>
      <c r="J8" s="13">
        <f>'5. Spieltag'!J8</f>
        <v>2</v>
      </c>
      <c r="K8" s="42" t="str">
        <f>IF(OR($Q$3='5. Spieltag'!G8,$Q$3='5. Spieltag'!K8),'5. Spieltag'!K8," ")</f>
        <v xml:space="preserve"> </v>
      </c>
      <c r="N8" s="79" t="s">
        <v>21</v>
      </c>
      <c r="O8" s="80"/>
      <c r="P8" s="80"/>
      <c r="Q8" s="80"/>
    </row>
    <row r="9" spans="1:22" ht="20.100000000000001" customHeight="1" thickBot="1" x14ac:dyDescent="0.3">
      <c r="A9" s="12">
        <v>0.52083333333333404</v>
      </c>
      <c r="B9" s="46" t="str">
        <f>IF(OR($Q$3='5. Spieltag'!B9,'5. Spieltag (Teamspezifisch)'!$Q$3='5. Spieltag'!F9),'5. Spieltag'!B9," ")</f>
        <v xml:space="preserve"> </v>
      </c>
      <c r="C9" s="13">
        <f>'5. Spieltag'!C9</f>
        <v>3</v>
      </c>
      <c r="D9" s="3" t="s">
        <v>5</v>
      </c>
      <c r="E9" s="13">
        <f>'5. Spieltag'!E9</f>
        <v>2</v>
      </c>
      <c r="F9" s="42" t="str">
        <f>IF(OR($Q$3='5. Spieltag'!B9,$Q$3='5. Spieltag'!F9),'5. Spieltag'!F9," ")</f>
        <v xml:space="preserve"> </v>
      </c>
      <c r="G9" s="46" t="str">
        <f>IF(OR($Q$3='5. Spieltag'!G9,'5. Spieltag (Teamspezifisch)'!$Q$3='5. Spieltag'!K9),'5. Spieltag'!G9," ")</f>
        <v xml:space="preserve"> </v>
      </c>
      <c r="H9" s="13">
        <f>'5. Spieltag'!H9</f>
        <v>2</v>
      </c>
      <c r="I9" s="3" t="s">
        <v>5</v>
      </c>
      <c r="J9" s="13">
        <f>'5. Spieltag'!J9</f>
        <v>2</v>
      </c>
      <c r="K9" s="42" t="str">
        <f>IF(OR($Q$3='5. Spieltag'!G9,$Q$3='5. Spieltag'!K9),'5. Spieltag'!K9," ")</f>
        <v xml:space="preserve"> </v>
      </c>
      <c r="M9" s="27" t="s">
        <v>23</v>
      </c>
      <c r="N9" s="101" t="s">
        <v>29</v>
      </c>
      <c r="O9" s="77"/>
      <c r="P9" s="77"/>
      <c r="Q9" s="77"/>
      <c r="R9" s="77"/>
    </row>
    <row r="10" spans="1:22" ht="20.100000000000001" customHeight="1" thickBot="1" x14ac:dyDescent="0.3">
      <c r="A10" s="12">
        <v>0.531250000000001</v>
      </c>
      <c r="B10" s="46" t="str">
        <f>IF(OR($Q$3='5. Spieltag'!B10,'5. Spieltag (Teamspezifisch)'!$Q$3='5. Spieltag'!F10),'5. Spieltag'!B10," ")</f>
        <v xml:space="preserve"> </v>
      </c>
      <c r="C10" s="13">
        <f>'5. Spieltag'!C10</f>
        <v>3</v>
      </c>
      <c r="D10" s="3" t="s">
        <v>5</v>
      </c>
      <c r="E10" s="13">
        <f>'5. Spieltag'!E10</f>
        <v>2</v>
      </c>
      <c r="F10" s="42" t="str">
        <f>IF(OR($Q$3='5. Spieltag'!B10,$Q$3='5. Spieltag'!F10),'5. Spieltag'!F10," ")</f>
        <v xml:space="preserve"> </v>
      </c>
      <c r="G10" s="46" t="str">
        <f>IF(OR($Q$3='5. Spieltag'!G10,'5. Spieltag (Teamspezifisch)'!$Q$3='5. Spieltag'!K10),'5. Spieltag'!G10," ")</f>
        <v xml:space="preserve"> </v>
      </c>
      <c r="H10" s="13">
        <f>'5. Spieltag'!H10</f>
        <v>8</v>
      </c>
      <c r="I10" s="3" t="s">
        <v>5</v>
      </c>
      <c r="J10" s="13">
        <f>'5. Spieltag'!J10</f>
        <v>1</v>
      </c>
      <c r="K10" s="42" t="str">
        <f>IF(OR($Q$3='5. Spieltag'!G10,$Q$3='5. Spieltag'!K10),'5. Spieltag'!K10," ")</f>
        <v xml:space="preserve"> </v>
      </c>
      <c r="M10" s="29" t="s">
        <v>24</v>
      </c>
      <c r="N10" s="101" t="s">
        <v>30</v>
      </c>
      <c r="O10" s="77"/>
      <c r="P10" s="77"/>
      <c r="Q10" s="77"/>
      <c r="R10" s="77"/>
    </row>
    <row r="11" spans="1:22" ht="20.100000000000001" customHeight="1" thickBot="1" x14ac:dyDescent="0.3">
      <c r="A11" s="12">
        <v>0.54166666666666796</v>
      </c>
      <c r="B11" s="46" t="str">
        <f>IF(OR($Q$3='5. Spieltag'!B11,'5. Spieltag (Teamspezifisch)'!$Q$3='5. Spieltag'!F11),'5. Spieltag'!B11," ")</f>
        <v xml:space="preserve"> </v>
      </c>
      <c r="C11" s="13">
        <f>'5. Spieltag'!C11</f>
        <v>3</v>
      </c>
      <c r="D11" s="3" t="s">
        <v>5</v>
      </c>
      <c r="E11" s="13">
        <f>'5. Spieltag'!E11</f>
        <v>2</v>
      </c>
      <c r="F11" s="42" t="str">
        <f>IF(OR($Q$3='5. Spieltag'!B11,$Q$3='5. Spieltag'!F11),'5. Spieltag'!F11," ")</f>
        <v xml:space="preserve"> </v>
      </c>
      <c r="G11" s="46" t="str">
        <f>IF(OR($Q$3='5. Spieltag'!G11,'5. Spieltag (Teamspezifisch)'!$Q$3='5. Spieltag'!K11),'5. Spieltag'!G11," ")</f>
        <v>B5</v>
      </c>
      <c r="H11" s="13">
        <f>'5. Spieltag'!H11</f>
        <v>2</v>
      </c>
      <c r="I11" s="3" t="s">
        <v>5</v>
      </c>
      <c r="J11" s="13">
        <f>'5. Spieltag'!J11</f>
        <v>3</v>
      </c>
      <c r="K11" s="42" t="str">
        <f>IF(OR($Q$3='5. Spieltag'!G11,$Q$3='5. Spieltag'!K11),'5. Spieltag'!K11," ")</f>
        <v>B1</v>
      </c>
      <c r="M11" s="32" t="s">
        <v>25</v>
      </c>
      <c r="N11" s="101" t="s">
        <v>10</v>
      </c>
      <c r="O11" s="77"/>
      <c r="P11" s="77"/>
      <c r="Q11" s="77"/>
      <c r="R11" s="77"/>
    </row>
    <row r="12" spans="1:22" ht="20.100000000000001" customHeight="1" thickBot="1" x14ac:dyDescent="0.3">
      <c r="A12" s="12">
        <v>0.55208333333333504</v>
      </c>
      <c r="B12" s="46" t="str">
        <f>IF(OR($Q$3='5. Spieltag'!B12,'5. Spieltag (Teamspezifisch)'!$Q$3='5. Spieltag'!F12),'5. Spieltag'!B12," ")</f>
        <v xml:space="preserve"> </v>
      </c>
      <c r="C12" s="13">
        <f>'5. Spieltag'!C12</f>
        <v>2</v>
      </c>
      <c r="D12" s="3" t="s">
        <v>5</v>
      </c>
      <c r="E12" s="13">
        <f>'5. Spieltag'!E12</f>
        <v>1</v>
      </c>
      <c r="F12" s="42" t="str">
        <f>IF(OR($Q$3='5. Spieltag'!B12,$Q$3='5. Spieltag'!F12),'5. Spieltag'!F12," ")</f>
        <v xml:space="preserve"> </v>
      </c>
      <c r="G12" s="46" t="str">
        <f>IF(OR($Q$3='5. Spieltag'!G12,'5. Spieltag (Teamspezifisch)'!$Q$3='5. Spieltag'!K12),'5. Spieltag'!G12," ")</f>
        <v xml:space="preserve"> </v>
      </c>
      <c r="H12" s="13">
        <f>'5. Spieltag'!H12</f>
        <v>5</v>
      </c>
      <c r="I12" s="3" t="s">
        <v>5</v>
      </c>
      <c r="J12" s="13">
        <f>'5. Spieltag'!J12</f>
        <v>1</v>
      </c>
      <c r="K12" s="42" t="str">
        <f>IF(OR($Q$3='5. Spieltag'!G12,$Q$3='5. Spieltag'!K12),'5. Spieltag'!K12," ")</f>
        <v xml:space="preserve"> </v>
      </c>
      <c r="M12" s="11"/>
      <c r="N12" s="9"/>
      <c r="O12" s="9"/>
      <c r="P12" s="9"/>
      <c r="Q12" s="9"/>
    </row>
    <row r="13" spans="1:22" ht="20.100000000000001" customHeight="1" thickBot="1" x14ac:dyDescent="0.3">
      <c r="A13" s="12">
        <v>0.562500000000002</v>
      </c>
      <c r="B13" s="46" t="str">
        <f>IF(OR($Q$3='5. Spieltag'!B13,'5. Spieltag (Teamspezifisch)'!$Q$3='5. Spieltag'!F13),'5. Spieltag'!B13," ")</f>
        <v xml:space="preserve"> </v>
      </c>
      <c r="C13" s="13">
        <f>'5. Spieltag'!C13</f>
        <v>3</v>
      </c>
      <c r="D13" s="3" t="s">
        <v>5</v>
      </c>
      <c r="E13" s="13">
        <f>'5. Spieltag'!E13</f>
        <v>5</v>
      </c>
      <c r="F13" s="42" t="str">
        <f>IF(OR($Q$3='5. Spieltag'!B13,$Q$3='5. Spieltag'!F13),'5. Spieltag'!F13," ")</f>
        <v xml:space="preserve"> </v>
      </c>
      <c r="G13" s="46" t="str">
        <f>IF(OR($Q$3='5. Spieltag'!G13,'5. Spieltag (Teamspezifisch)'!$Q$3='5. Spieltag'!K13),'5. Spieltag'!G13," ")</f>
        <v>B1</v>
      </c>
      <c r="H13" s="13">
        <f>'5. Spieltag'!H13</f>
        <v>4</v>
      </c>
      <c r="I13" s="3" t="s">
        <v>5</v>
      </c>
      <c r="J13" s="13">
        <f>'5. Spieltag'!J13</f>
        <v>2</v>
      </c>
      <c r="K13" s="42" t="str">
        <f>IF(OR($Q$3='5. Spieltag'!G13,$Q$3='5. Spieltag'!K13),'5. Spieltag'!K13," ")</f>
        <v>B3</v>
      </c>
      <c r="N13" s="79" t="s">
        <v>22</v>
      </c>
      <c r="O13" s="80"/>
      <c r="P13" s="80"/>
      <c r="Q13" s="80"/>
    </row>
    <row r="14" spans="1:22" ht="20.100000000000001" customHeight="1" thickBot="1" x14ac:dyDescent="0.3">
      <c r="A14" s="12">
        <v>0.57291666666666896</v>
      </c>
      <c r="B14" s="46" t="str">
        <f>IF(OR($Q$3='5. Spieltag'!B14,'5. Spieltag (Teamspezifisch)'!$Q$3='5. Spieltag'!F14),'5. Spieltag'!B14," ")</f>
        <v xml:space="preserve"> </v>
      </c>
      <c r="C14" s="13">
        <f>'5. Spieltag'!C14</f>
        <v>2</v>
      </c>
      <c r="D14" s="3" t="s">
        <v>5</v>
      </c>
      <c r="E14" s="13">
        <f>'5. Spieltag'!E14</f>
        <v>0</v>
      </c>
      <c r="F14" s="42" t="str">
        <f>IF(OR($Q$3='5. Spieltag'!B14,$Q$3='5. Spieltag'!F14),'5. Spieltag'!F14," ")</f>
        <v xml:space="preserve"> </v>
      </c>
      <c r="G14" s="46" t="str">
        <f>IF(OR($Q$3='5. Spieltag'!G14,'5. Spieltag (Teamspezifisch)'!$Q$3='5. Spieltag'!K14),'5. Spieltag'!G14," ")</f>
        <v>B6</v>
      </c>
      <c r="H14" s="13">
        <f>'5. Spieltag'!H14</f>
        <v>0</v>
      </c>
      <c r="I14" s="3" t="s">
        <v>5</v>
      </c>
      <c r="J14" s="13">
        <f>'5. Spieltag'!J14</f>
        <v>7</v>
      </c>
      <c r="K14" s="42" t="str">
        <f>IF(OR($Q$3='5. Spieltag'!G14,$Q$3='5. Spieltag'!K14),'5. Spieltag'!K14," ")</f>
        <v>B1</v>
      </c>
      <c r="M14" s="28" t="s">
        <v>26</v>
      </c>
      <c r="N14" s="101" t="s">
        <v>29</v>
      </c>
      <c r="O14" s="77"/>
      <c r="P14" s="77"/>
      <c r="Q14" s="77"/>
      <c r="R14" s="77"/>
    </row>
    <row r="15" spans="1:22" ht="20.100000000000001" customHeight="1" thickBot="1" x14ac:dyDescent="0.3">
      <c r="A15" s="12">
        <v>0.58333333333333603</v>
      </c>
      <c r="B15" s="46" t="str">
        <f>IF(OR($Q$3='5. Spieltag'!B15,'5. Spieltag (Teamspezifisch)'!$Q$3='5. Spieltag'!F15),'5. Spieltag'!B15," ")</f>
        <v xml:space="preserve"> </v>
      </c>
      <c r="C15" s="13">
        <f>'5. Spieltag'!C15</f>
        <v>1</v>
      </c>
      <c r="D15" s="3" t="s">
        <v>5</v>
      </c>
      <c r="E15" s="13">
        <f>'5. Spieltag'!E15</f>
        <v>2</v>
      </c>
      <c r="F15" s="42" t="str">
        <f>IF(OR($Q$3='5. Spieltag'!B15,$Q$3='5. Spieltag'!F15),'5. Spieltag'!F15," ")</f>
        <v xml:space="preserve"> </v>
      </c>
      <c r="G15" s="46" t="str">
        <f>IF(OR($Q$3='5. Spieltag'!G15,'5. Spieltag (Teamspezifisch)'!$Q$3='5. Spieltag'!K15),'5. Spieltag'!G15," ")</f>
        <v xml:space="preserve"> </v>
      </c>
      <c r="H15" s="13">
        <f>'5. Spieltag'!H15</f>
        <v>3</v>
      </c>
      <c r="I15" s="3" t="s">
        <v>5</v>
      </c>
      <c r="J15" s="13">
        <f>'5. Spieltag'!J15</f>
        <v>3</v>
      </c>
      <c r="K15" s="42" t="str">
        <f>IF(OR($Q$3='5. Spieltag'!G15,$Q$3='5. Spieltag'!K15),'5. Spieltag'!K15," ")</f>
        <v xml:space="preserve"> </v>
      </c>
      <c r="M15" s="31" t="s">
        <v>27</v>
      </c>
      <c r="N15" s="101" t="s">
        <v>30</v>
      </c>
      <c r="O15" s="77"/>
      <c r="P15" s="77"/>
      <c r="Q15" s="77"/>
      <c r="R15" s="77"/>
    </row>
    <row r="16" spans="1:22" ht="20.100000000000001" customHeight="1" thickBot="1" x14ac:dyDescent="0.3">
      <c r="A16" s="12">
        <v>0.593750000000003</v>
      </c>
      <c r="B16" s="46" t="str">
        <f>IF(OR($Q$3='5. Spieltag'!B16,'5. Spieltag (Teamspezifisch)'!$Q$3='5. Spieltag'!F16),'5. Spieltag'!B16," ")</f>
        <v>B1</v>
      </c>
      <c r="C16" s="13">
        <f>'5. Spieltag'!C16</f>
        <v>4</v>
      </c>
      <c r="D16" s="3" t="s">
        <v>5</v>
      </c>
      <c r="E16" s="13">
        <f>'5. Spieltag'!E16</f>
        <v>4</v>
      </c>
      <c r="F16" s="42" t="str">
        <f>IF(OR($Q$3='5. Spieltag'!B16,$Q$3='5. Spieltag'!F16),'5. Spieltag'!F16," ")</f>
        <v>B2</v>
      </c>
      <c r="G16" s="46" t="str">
        <f>IF(OR($Q$3='5. Spieltag'!G16,'5. Spieltag (Teamspezifisch)'!$Q$3='5. Spieltag'!K16),'5. Spieltag'!G16," ")</f>
        <v xml:space="preserve"> </v>
      </c>
      <c r="H16" s="13">
        <f>'5. Spieltag'!H16</f>
        <v>0</v>
      </c>
      <c r="I16" s="3" t="s">
        <v>5</v>
      </c>
      <c r="J16" s="13">
        <f>'5. Spieltag'!J16</f>
        <v>2</v>
      </c>
      <c r="K16" s="46" t="str">
        <f>IF(OR($Q$3='5. Spieltag'!G16,$Q$3='5. Spieltag'!K16),'5. Spieltag'!K16," ")</f>
        <v xml:space="preserve"> </v>
      </c>
      <c r="M16" s="30" t="s">
        <v>28</v>
      </c>
      <c r="N16" s="101" t="s">
        <v>10</v>
      </c>
      <c r="O16" s="77"/>
      <c r="P16" s="77"/>
      <c r="Q16" s="77"/>
      <c r="R16" s="77"/>
    </row>
    <row r="17" spans="1:20" ht="20.100000000000001" customHeight="1" thickBot="1" x14ac:dyDescent="0.3">
      <c r="A17" s="12">
        <v>0.60416666666666996</v>
      </c>
      <c r="B17" s="46" t="str">
        <f>IF(OR($Q$3='5. Spieltag'!B17,'5. Spieltag (Teamspezifisch)'!$Q$3='5. Spieltag'!F17),'5. Spieltag'!B17," ")</f>
        <v xml:space="preserve"> </v>
      </c>
      <c r="C17" s="13">
        <f>'5. Spieltag'!C17</f>
        <v>4</v>
      </c>
      <c r="D17" s="3" t="s">
        <v>5</v>
      </c>
      <c r="E17" s="13">
        <f>'5. Spieltag'!E17</f>
        <v>4</v>
      </c>
      <c r="F17" s="42" t="str">
        <f>IF(OR($Q$3='5. Spieltag'!B17,$Q$3='5. Spieltag'!F17),'5. Spieltag'!F17," ")</f>
        <v xml:space="preserve"> </v>
      </c>
      <c r="G17" s="69" t="s">
        <v>19</v>
      </c>
      <c r="H17" s="70"/>
      <c r="I17" s="70"/>
      <c r="J17" s="70"/>
      <c r="K17" s="71"/>
      <c r="M17" s="33" t="s">
        <v>34</v>
      </c>
      <c r="N17" s="101" t="s">
        <v>31</v>
      </c>
      <c r="O17" s="77"/>
      <c r="P17" s="77"/>
      <c r="Q17" s="77"/>
      <c r="R17" s="77"/>
    </row>
    <row r="18" spans="1:20" ht="20.100000000000001" customHeight="1" thickBot="1" x14ac:dyDescent="0.3">
      <c r="A18" s="4">
        <v>0.61458333333333703</v>
      </c>
      <c r="B18" s="92" t="s">
        <v>18</v>
      </c>
      <c r="C18" s="93"/>
      <c r="D18" s="93"/>
      <c r="E18" s="93"/>
      <c r="F18" s="93"/>
      <c r="G18" s="93"/>
      <c r="H18" s="93"/>
      <c r="I18" s="93"/>
      <c r="J18" s="93"/>
      <c r="K18" s="94"/>
      <c r="M18" s="35" t="s">
        <v>35</v>
      </c>
      <c r="N18" s="101" t="s">
        <v>32</v>
      </c>
      <c r="O18" s="77"/>
      <c r="P18" s="77"/>
      <c r="Q18" s="77"/>
      <c r="R18" s="77"/>
    </row>
    <row r="19" spans="1:20" ht="20.100000000000001" customHeight="1" thickBot="1" x14ac:dyDescent="0.3">
      <c r="A19" s="4">
        <v>0.62847222222222221</v>
      </c>
      <c r="B19" s="95" t="s">
        <v>17</v>
      </c>
      <c r="C19" s="90"/>
      <c r="D19" s="90"/>
      <c r="E19" s="90"/>
      <c r="F19" s="90"/>
      <c r="G19" s="90"/>
      <c r="H19" s="90"/>
      <c r="I19" s="90"/>
      <c r="J19" s="90"/>
      <c r="K19" s="91"/>
      <c r="M19" s="34" t="s">
        <v>36</v>
      </c>
      <c r="N19" s="101" t="s">
        <v>13</v>
      </c>
      <c r="O19" s="77"/>
      <c r="P19" s="77"/>
      <c r="Q19" s="77"/>
      <c r="R19" s="77"/>
    </row>
    <row r="20" spans="1:20" ht="20.100000000000001" customHeight="1" thickBot="1" x14ac:dyDescent="0.3">
      <c r="A20" s="12">
        <v>0.64236111111111105</v>
      </c>
      <c r="B20" s="46" t="str">
        <f>IF(OR($Q$3='5. Spieltag'!B20,'5. Spieltag (Teamspezifisch)'!$Q$3='5. Spieltag'!F20),'5. Spieltag'!B20," ")</f>
        <v xml:space="preserve"> </v>
      </c>
      <c r="C20" s="13">
        <f>'5. Spieltag'!C20</f>
        <v>0</v>
      </c>
      <c r="D20" s="3" t="s">
        <v>5</v>
      </c>
      <c r="E20" s="13">
        <f>'5. Spieltag'!E20</f>
        <v>2</v>
      </c>
      <c r="F20" s="42" t="str">
        <f>IF(OR($Q$3='5. Spieltag'!B20,$Q$3='5. Spieltag'!F20),'5. Spieltag'!F20," ")</f>
        <v xml:space="preserve"> </v>
      </c>
      <c r="G20" s="46" t="str">
        <f>IF(OR($Q$3='5. Spieltag'!G20,'5. Spieltag (Teamspezifisch)'!$Q$3='5. Spieltag'!K20),'5. Spieltag'!G20," ")</f>
        <v xml:space="preserve"> </v>
      </c>
      <c r="H20" s="13">
        <f>'5. Spieltag'!H20</f>
        <v>2</v>
      </c>
      <c r="I20" s="3" t="s">
        <v>5</v>
      </c>
      <c r="J20" s="13">
        <f>'5. Spieltag'!J20</f>
        <v>3</v>
      </c>
      <c r="K20" s="42" t="str">
        <f>IF(OR($Q$3='5. Spieltag'!G20,$Q$3='5. Spieltag'!K20),'5. Spieltag'!K20," ")</f>
        <v xml:space="preserve"> </v>
      </c>
    </row>
    <row r="21" spans="1:20" ht="20.100000000000001" customHeight="1" thickBot="1" x14ac:dyDescent="0.3">
      <c r="A21" s="4">
        <v>0.65277777777777779</v>
      </c>
      <c r="B21" s="46" t="str">
        <f>IF(OR($Q$3='5. Spieltag'!B21,'5. Spieltag (Teamspezifisch)'!$Q$3='5. Spieltag'!F21),'5. Spieltag'!B21," ")</f>
        <v xml:space="preserve"> </v>
      </c>
      <c r="C21" s="13">
        <f>'5. Spieltag'!C21</f>
        <v>4</v>
      </c>
      <c r="D21" s="3" t="s">
        <v>5</v>
      </c>
      <c r="E21" s="13">
        <f>'5. Spieltag'!E21</f>
        <v>1</v>
      </c>
      <c r="F21" s="42" t="str">
        <f>IF(OR($Q$3='5. Spieltag'!B21,$Q$3='5. Spieltag'!F21),'5. Spieltag'!F21," ")</f>
        <v xml:space="preserve"> </v>
      </c>
      <c r="G21" s="46" t="str">
        <f>IF(OR($Q$3='5. Spieltag'!G21,'5. Spieltag (Teamspezifisch)'!$Q$3='5. Spieltag'!K21),'5. Spieltag'!G21," ")</f>
        <v xml:space="preserve"> </v>
      </c>
      <c r="H21" s="13">
        <f>'5. Spieltag'!H21</f>
        <v>1</v>
      </c>
      <c r="I21" s="3" t="s">
        <v>5</v>
      </c>
      <c r="J21" s="13">
        <f>'5. Spieltag'!J21</f>
        <v>2</v>
      </c>
      <c r="K21" s="42" t="str">
        <f>IF(OR($Q$3='5. Spieltag'!G21,$Q$3='5. Spieltag'!K21),'5. Spieltag'!K21," ")</f>
        <v xml:space="preserve"> </v>
      </c>
    </row>
    <row r="22" spans="1:20" ht="20.100000000000001" customHeight="1" thickBot="1" x14ac:dyDescent="0.3">
      <c r="A22" s="4">
        <v>0.66319444444444497</v>
      </c>
      <c r="B22" s="46" t="str">
        <f>IF(OR($Q$3='5. Spieltag'!B22,'5. Spieltag (Teamspezifisch)'!$Q$3='5. Spieltag'!F22),'5. Spieltag'!B22," ")</f>
        <v xml:space="preserve"> </v>
      </c>
      <c r="C22" s="13">
        <f>'5. Spieltag'!C22</f>
        <v>3</v>
      </c>
      <c r="D22" s="3" t="s">
        <v>5</v>
      </c>
      <c r="E22" s="13">
        <f>'5. Spieltag'!E22</f>
        <v>2</v>
      </c>
      <c r="F22" s="42" t="str">
        <f>IF(OR($Q$3='5. Spieltag'!B22,$Q$3='5. Spieltag'!F22),'5. Spieltag'!F22," ")</f>
        <v xml:space="preserve"> </v>
      </c>
      <c r="G22" s="46" t="str">
        <f>IF(OR($Q$3='5. Spieltag'!G22,'5. Spieltag (Teamspezifisch)'!$Q$3='5. Spieltag'!K22),'5. Spieltag'!G22," ")</f>
        <v xml:space="preserve"> </v>
      </c>
      <c r="H22" s="13">
        <f>'5. Spieltag'!H22</f>
        <v>2</v>
      </c>
      <c r="I22" s="3" t="s">
        <v>5</v>
      </c>
      <c r="J22" s="13">
        <f>'5. Spieltag'!J22</f>
        <v>2</v>
      </c>
      <c r="K22" s="42" t="str">
        <f>IF(OR($Q$3='5. Spieltag'!G22,$Q$3='5. Spieltag'!K22),'5. Spieltag'!K22," ")</f>
        <v xml:space="preserve"> </v>
      </c>
      <c r="N22" s="79" t="s">
        <v>33</v>
      </c>
      <c r="O22" s="80"/>
      <c r="P22" s="80"/>
      <c r="Q22" s="80"/>
    </row>
    <row r="23" spans="1:20" ht="20.100000000000001" customHeight="1" thickBot="1" x14ac:dyDescent="0.3">
      <c r="A23" s="4">
        <v>0.67361111111111105</v>
      </c>
      <c r="B23" s="46" t="str">
        <f>IF(OR($Q$3='5. Spieltag'!B23,'5. Spieltag (Teamspezifisch)'!$Q$3='5. Spieltag'!F23),'5. Spieltag'!B23," ")</f>
        <v xml:space="preserve"> </v>
      </c>
      <c r="C23" s="13">
        <f>'5. Spieltag'!C23</f>
        <v>0</v>
      </c>
      <c r="D23" s="3" t="s">
        <v>5</v>
      </c>
      <c r="E23" s="13">
        <f>'5. Spieltag'!E23</f>
        <v>4</v>
      </c>
      <c r="F23" s="42" t="str">
        <f>IF(OR($Q$3='5. Spieltag'!B23,$Q$3='5. Spieltag'!F23),'5. Spieltag'!F23," ")</f>
        <v xml:space="preserve"> </v>
      </c>
      <c r="G23" s="46" t="str">
        <f>IF(OR($Q$3='5. Spieltag'!G23,'5. Spieltag (Teamspezifisch)'!$Q$3='5. Spieltag'!K23),'5. Spieltag'!G23," ")</f>
        <v xml:space="preserve"> </v>
      </c>
      <c r="H23" s="13">
        <f>'5. Spieltag'!H23</f>
        <v>6</v>
      </c>
      <c r="I23" s="3" t="s">
        <v>5</v>
      </c>
      <c r="J23" s="13">
        <f>'5. Spieltag'!J23</f>
        <v>1</v>
      </c>
      <c r="K23" s="42" t="str">
        <f>IF(OR($Q$3='5. Spieltag'!G23,$Q$3='5. Spieltag'!K23),'5. Spieltag'!K23," ")</f>
        <v xml:space="preserve"> </v>
      </c>
      <c r="M23" s="36" t="s">
        <v>37</v>
      </c>
      <c r="N23" s="101" t="s">
        <v>29</v>
      </c>
      <c r="O23" s="77"/>
      <c r="P23" s="77"/>
      <c r="Q23" s="77"/>
      <c r="R23" s="77"/>
    </row>
    <row r="24" spans="1:20" ht="20.100000000000001" customHeight="1" thickBot="1" x14ac:dyDescent="0.3">
      <c r="A24" s="4">
        <v>0.68402777777777801</v>
      </c>
      <c r="B24" s="46" t="str">
        <f>IF(OR($Q$3='5. Spieltag'!B24,'5. Spieltag (Teamspezifisch)'!$Q$3='5. Spieltag'!F24),'5. Spieltag'!B24," ")</f>
        <v xml:space="preserve"> </v>
      </c>
      <c r="C24" s="13">
        <f>'5. Spieltag'!C24</f>
        <v>5</v>
      </c>
      <c r="D24" s="3" t="s">
        <v>5</v>
      </c>
      <c r="E24" s="13">
        <f>'5. Spieltag'!E24</f>
        <v>2</v>
      </c>
      <c r="F24" s="42" t="str">
        <f>IF(OR($Q$3='5. Spieltag'!B24,$Q$3='5. Spieltag'!F24),'5. Spieltag'!F24," ")</f>
        <v xml:space="preserve"> </v>
      </c>
      <c r="G24" s="46" t="str">
        <f>IF(OR($Q$3='5. Spieltag'!G24,'5. Spieltag (Teamspezifisch)'!$Q$3='5. Spieltag'!K24),'5. Spieltag'!G24," ")</f>
        <v xml:space="preserve"> </v>
      </c>
      <c r="H24" s="13">
        <f>'5. Spieltag'!H24</f>
        <v>9</v>
      </c>
      <c r="I24" s="3" t="s">
        <v>5</v>
      </c>
      <c r="J24" s="13">
        <f>'5. Spieltag'!J24</f>
        <v>0</v>
      </c>
      <c r="K24" s="42" t="str">
        <f>IF(OR($Q$3='5. Spieltag'!G24,$Q$3='5. Spieltag'!K24),'5. Spieltag'!K24," ")</f>
        <v xml:space="preserve"> </v>
      </c>
      <c r="M24" s="29" t="s">
        <v>38</v>
      </c>
      <c r="N24" s="101" t="s">
        <v>30</v>
      </c>
      <c r="O24" s="77"/>
      <c r="P24" s="77"/>
      <c r="Q24" s="77"/>
      <c r="R24" s="77"/>
    </row>
    <row r="25" spans="1:20" ht="20.100000000000001" customHeight="1" thickBot="1" x14ac:dyDescent="0.3">
      <c r="A25" s="4">
        <v>0.69444444444444497</v>
      </c>
      <c r="B25" s="46" t="str">
        <f>IF(OR($Q$3='5. Spieltag'!B25,'5. Spieltag (Teamspezifisch)'!$Q$3='5. Spieltag'!F25),'5. Spieltag'!B25," ")</f>
        <v xml:space="preserve"> </v>
      </c>
      <c r="C25" s="13">
        <f>'5. Spieltag'!C25</f>
        <v>6</v>
      </c>
      <c r="D25" s="3" t="s">
        <v>5</v>
      </c>
      <c r="E25" s="13">
        <f>'5. Spieltag'!E25</f>
        <v>1</v>
      </c>
      <c r="F25" s="42" t="str">
        <f>IF(OR($Q$3='5. Spieltag'!B25,$Q$3='5. Spieltag'!F25),'5. Spieltag'!F25," ")</f>
        <v xml:space="preserve"> </v>
      </c>
      <c r="G25" s="46" t="str">
        <f>IF(OR($Q$3='5. Spieltag'!G25,'5. Spieltag (Teamspezifisch)'!$Q$3='5. Spieltag'!K25),'5. Spieltag'!G25," ")</f>
        <v xml:space="preserve"> </v>
      </c>
      <c r="H25" s="13">
        <f>'5. Spieltag'!H25</f>
        <v>3</v>
      </c>
      <c r="I25" s="3" t="s">
        <v>5</v>
      </c>
      <c r="J25" s="13">
        <f>'5. Spieltag'!J25</f>
        <v>4</v>
      </c>
      <c r="K25" s="42" t="str">
        <f>IF(OR($Q$3='5. Spieltag'!G25,$Q$3='5. Spieltag'!K25),'5. Spieltag'!K25," ")</f>
        <v xml:space="preserve"> </v>
      </c>
      <c r="M25" s="30" t="s">
        <v>39</v>
      </c>
      <c r="N25" s="101" t="s">
        <v>10</v>
      </c>
      <c r="O25" s="77"/>
      <c r="P25" s="77"/>
      <c r="Q25" s="77"/>
      <c r="R25" s="77"/>
    </row>
    <row r="26" spans="1:20" ht="20.100000000000001" customHeight="1" thickBot="1" x14ac:dyDescent="0.3">
      <c r="A26" s="4">
        <v>0.70486111111111105</v>
      </c>
      <c r="B26" s="46" t="str">
        <f>IF(OR($Q$3='5. Spieltag'!B26,'5. Spieltag (Teamspezifisch)'!$Q$3='5. Spieltag'!F26),'5. Spieltag'!B26," ")</f>
        <v xml:space="preserve"> </v>
      </c>
      <c r="C26" s="13">
        <f>'5. Spieltag'!C26</f>
        <v>3</v>
      </c>
      <c r="D26" s="3" t="s">
        <v>5</v>
      </c>
      <c r="E26" s="13">
        <f>'5. Spieltag'!E26</f>
        <v>2</v>
      </c>
      <c r="F26" s="42" t="str">
        <f>IF(OR($Q$3='5. Spieltag'!B26,$Q$3='5. Spieltag'!F26),'5. Spieltag'!F26," ")</f>
        <v xml:space="preserve"> </v>
      </c>
      <c r="G26" s="46" t="str">
        <f>IF(OR($Q$3='5. Spieltag'!G26,'5. Spieltag (Teamspezifisch)'!$Q$3='5. Spieltag'!K26),'5. Spieltag'!G26," ")</f>
        <v xml:space="preserve"> </v>
      </c>
      <c r="H26" s="13">
        <f>'5. Spieltag'!H26</f>
        <v>1</v>
      </c>
      <c r="I26" s="3" t="s">
        <v>5</v>
      </c>
      <c r="J26" s="13">
        <f>'5. Spieltag'!J26</f>
        <v>4</v>
      </c>
      <c r="K26" s="42" t="str">
        <f>IF(OR($Q$3='5. Spieltag'!G26,$Q$3='5. Spieltag'!K26),'5. Spieltag'!K26," ")</f>
        <v xml:space="preserve"> </v>
      </c>
      <c r="M26" s="33" t="s">
        <v>40</v>
      </c>
      <c r="N26" s="101" t="s">
        <v>31</v>
      </c>
      <c r="O26" s="77"/>
      <c r="P26" s="77"/>
      <c r="Q26" s="77"/>
      <c r="R26" s="77"/>
    </row>
    <row r="27" spans="1:20" ht="20.100000000000001" customHeight="1" thickBot="1" x14ac:dyDescent="0.3">
      <c r="A27" s="4">
        <v>0.71527777777777801</v>
      </c>
      <c r="B27" s="46" t="str">
        <f>IF(OR($Q$3='5. Spieltag'!B27,'5. Spieltag (Teamspezifisch)'!$Q$3='5. Spieltag'!F27),'5. Spieltag'!B27," ")</f>
        <v xml:space="preserve"> </v>
      </c>
      <c r="C27" s="13">
        <f>'5. Spieltag'!C27</f>
        <v>4</v>
      </c>
      <c r="D27" s="3" t="s">
        <v>5</v>
      </c>
      <c r="E27" s="13">
        <f>'5. Spieltag'!E27</f>
        <v>4</v>
      </c>
      <c r="F27" s="42" t="str">
        <f>IF(OR($Q$3='5. Spieltag'!B27,$Q$3='5. Spieltag'!F27),'5. Spieltag'!F27," ")</f>
        <v xml:space="preserve"> </v>
      </c>
      <c r="G27" s="46" t="str">
        <f>IF(OR($Q$3='5. Spieltag'!G27,'5. Spieltag (Teamspezifisch)'!$Q$3='5. Spieltag'!K27),'5. Spieltag'!G27," ")</f>
        <v xml:space="preserve"> </v>
      </c>
      <c r="H27" s="13">
        <f>'5. Spieltag'!H27</f>
        <v>1</v>
      </c>
      <c r="I27" s="3" t="s">
        <v>5</v>
      </c>
      <c r="J27" s="13">
        <f>'5. Spieltag'!J27</f>
        <v>3</v>
      </c>
      <c r="K27" s="42" t="str">
        <f>IF(OR($Q$3='5. Spieltag'!G27,$Q$3='5. Spieltag'!K27),'5. Spieltag'!K27," ")</f>
        <v xml:space="preserve"> </v>
      </c>
      <c r="M27" s="35" t="s">
        <v>41</v>
      </c>
      <c r="N27" s="101" t="s">
        <v>32</v>
      </c>
      <c r="O27" s="77"/>
      <c r="P27" s="77"/>
      <c r="Q27" s="77"/>
      <c r="R27" s="77"/>
    </row>
    <row r="28" spans="1:20" ht="20.100000000000001" customHeight="1" thickBot="1" x14ac:dyDescent="0.3">
      <c r="A28" s="4">
        <v>0.72569444444444497</v>
      </c>
      <c r="B28" s="46" t="str">
        <f>IF(OR($Q$3='5. Spieltag'!B28,'5. Spieltag (Teamspezifisch)'!$Q$3='5. Spieltag'!F28),'5. Spieltag'!B28," ")</f>
        <v xml:space="preserve"> </v>
      </c>
      <c r="C28" s="13">
        <f>'5. Spieltag'!C28</f>
        <v>3</v>
      </c>
      <c r="D28" s="3" t="s">
        <v>5</v>
      </c>
      <c r="E28" s="13">
        <f>'5. Spieltag'!E28</f>
        <v>2</v>
      </c>
      <c r="F28" s="42" t="str">
        <f>IF(OR($Q$3='5. Spieltag'!B28,$Q$3='5. Spieltag'!F28),'5. Spieltag'!F28," ")</f>
        <v xml:space="preserve"> </v>
      </c>
      <c r="G28" s="46" t="str">
        <f>IF(OR($Q$3='5. Spieltag'!G28,'5. Spieltag (Teamspezifisch)'!$Q$3='5. Spieltag'!K28),'5. Spieltag'!G28," ")</f>
        <v xml:space="preserve"> </v>
      </c>
      <c r="H28" s="13">
        <f>'5. Spieltag'!H28</f>
        <v>7</v>
      </c>
      <c r="I28" s="3" t="s">
        <v>5</v>
      </c>
      <c r="J28" s="13">
        <f>'5. Spieltag'!J28</f>
        <v>1</v>
      </c>
      <c r="K28" s="42" t="str">
        <f>IF(OR($Q$3='5. Spieltag'!G28,$Q$3='5. Spieltag'!K28),'5. Spieltag'!K28," ")</f>
        <v xml:space="preserve"> </v>
      </c>
      <c r="L28" s="6"/>
      <c r="M28" s="34" t="s">
        <v>42</v>
      </c>
      <c r="N28" s="101" t="s">
        <v>13</v>
      </c>
      <c r="O28" s="77"/>
      <c r="P28" s="77"/>
      <c r="Q28" s="77"/>
      <c r="R28" s="77"/>
    </row>
    <row r="29" spans="1:20" ht="20.100000000000001" customHeight="1" thickBot="1" x14ac:dyDescent="0.3">
      <c r="A29" s="4">
        <v>0.73611111111111205</v>
      </c>
      <c r="B29" s="46" t="str">
        <f>IF(OR($Q$3='5. Spieltag'!B29,'5. Spieltag (Teamspezifisch)'!$Q$3='5. Spieltag'!F29),'5. Spieltag'!B29," ")</f>
        <v xml:space="preserve"> </v>
      </c>
      <c r="C29" s="13">
        <f>'5. Spieltag'!C29</f>
        <v>0</v>
      </c>
      <c r="D29" s="3" t="s">
        <v>5</v>
      </c>
      <c r="E29" s="13">
        <f>'5. Spieltag'!E29</f>
        <v>8</v>
      </c>
      <c r="F29" s="46" t="str">
        <f>IF(OR($Q$3='5. Spieltag'!B29,$Q$3='5. Spieltag'!F29),'5. Spieltag'!F29," ")</f>
        <v xml:space="preserve"> </v>
      </c>
      <c r="G29" s="46" t="str">
        <f>IF(OR($Q$3='5. Spieltag'!G29,'5. Spieltag (Teamspezifisch)'!$Q$3='5. Spieltag'!K29),'5. Spieltag'!G29," ")</f>
        <v xml:space="preserve"> </v>
      </c>
      <c r="H29" s="13">
        <f>'5. Spieltag'!H29</f>
        <v>1</v>
      </c>
      <c r="I29" s="3" t="s">
        <v>5</v>
      </c>
      <c r="J29" s="13">
        <f>'5. Spieltag'!J29</f>
        <v>4</v>
      </c>
      <c r="K29" s="42" t="str">
        <f>IF(OR($Q$3='5. Spieltag'!G29,$Q$3='5. Spieltag'!K29),'5. Spieltag'!K29," ")</f>
        <v xml:space="preserve"> </v>
      </c>
      <c r="M29" s="37" t="s">
        <v>43</v>
      </c>
      <c r="N29" s="101" t="s">
        <v>14</v>
      </c>
      <c r="O29" s="77"/>
      <c r="P29" s="77"/>
      <c r="Q29" s="77"/>
      <c r="R29" s="77"/>
    </row>
    <row r="30" spans="1:20" ht="20.100000000000001" customHeight="1" thickBot="1" x14ac:dyDescent="0.3">
      <c r="A30" s="4">
        <v>0.74652777777777801</v>
      </c>
      <c r="B30" s="72" t="s">
        <v>19</v>
      </c>
      <c r="C30" s="70"/>
      <c r="D30" s="70"/>
      <c r="E30" s="70"/>
      <c r="F30" s="125"/>
      <c r="G30" s="46" t="str">
        <f>IF(OR($Q$3='5. Spieltag'!G30,'5. Spieltag (Teamspezifisch)'!$Q$3='5. Spieltag'!K30),'5. Spieltag'!G30," ")</f>
        <v xml:space="preserve"> </v>
      </c>
      <c r="H30" s="13">
        <f>'5. Spieltag'!H30</f>
        <v>3</v>
      </c>
      <c r="I30" s="3" t="s">
        <v>5</v>
      </c>
      <c r="J30" s="13">
        <f>'5. Spieltag'!J30</f>
        <v>0</v>
      </c>
      <c r="K30" s="42" t="str">
        <f>IF(OR($Q$3='5. Spieltag'!G30,$Q$3='5. Spieltag'!K30),'5. Spieltag'!K30," ")</f>
        <v xml:space="preserve"> </v>
      </c>
    </row>
    <row r="31" spans="1:20" ht="20.100000000000001" customHeight="1" thickBot="1" x14ac:dyDescent="0.3">
      <c r="A31" s="4">
        <v>0.75694444444444497</v>
      </c>
      <c r="B31" s="74" t="s">
        <v>3</v>
      </c>
      <c r="C31" s="75"/>
      <c r="D31" s="75"/>
      <c r="E31" s="75"/>
      <c r="F31" s="75"/>
      <c r="G31" s="75"/>
      <c r="H31" s="75"/>
      <c r="I31" s="75"/>
      <c r="J31" s="75"/>
      <c r="K31" s="76"/>
      <c r="M31" s="97" t="s">
        <v>46</v>
      </c>
      <c r="N31" s="97"/>
      <c r="O31" s="97"/>
      <c r="P31" s="97"/>
      <c r="Q31" s="97"/>
      <c r="R31" s="97"/>
      <c r="S31" s="97"/>
      <c r="T31" s="97"/>
    </row>
    <row r="32" spans="1:20" ht="20.100000000000001" customHeight="1" thickBot="1" x14ac:dyDescent="0.3">
      <c r="A32" s="4">
        <v>0.76736111111111205</v>
      </c>
      <c r="B32" s="81" t="s">
        <v>20</v>
      </c>
      <c r="C32" s="82"/>
      <c r="D32" s="82"/>
      <c r="E32" s="82"/>
      <c r="F32" s="82"/>
      <c r="G32" s="82"/>
      <c r="H32" s="82"/>
      <c r="I32" s="82"/>
      <c r="J32" s="82"/>
      <c r="K32" s="83"/>
      <c r="M32" s="97" t="s">
        <v>45</v>
      </c>
      <c r="N32" s="97"/>
      <c r="O32" s="97"/>
      <c r="P32" s="97"/>
      <c r="Q32" s="97"/>
      <c r="R32" s="97"/>
      <c r="S32" s="97"/>
      <c r="T32" s="97"/>
    </row>
    <row r="33" spans="1:18" ht="20.100000000000001" customHeight="1" thickBot="1" x14ac:dyDescent="0.3">
      <c r="A33" s="4">
        <v>0.77777777777777901</v>
      </c>
      <c r="B33" s="46" t="str">
        <f>IF(OR($Q$3='5. Spieltag'!B33,'5. Spieltag (Teamspezifisch)'!$Q$3='5. Spieltag'!F33),'5. Spieltag'!B33," ")</f>
        <v xml:space="preserve"> </v>
      </c>
      <c r="C33" s="13">
        <f>'5. Spieltag'!C33</f>
        <v>2</v>
      </c>
      <c r="D33" s="3" t="s">
        <v>5</v>
      </c>
      <c r="E33" s="13">
        <f>'5. Spieltag'!E33</f>
        <v>3</v>
      </c>
      <c r="F33" s="42" t="str">
        <f>IF(OR($Q$3='5. Spieltag'!B33,$Q$3='5. Spieltag'!F33),'5. Spieltag'!F33," ")</f>
        <v xml:space="preserve"> </v>
      </c>
      <c r="G33" s="107" t="s">
        <v>19</v>
      </c>
      <c r="H33" s="108"/>
      <c r="I33" s="108"/>
      <c r="J33" s="108"/>
      <c r="K33" s="109"/>
    </row>
    <row r="34" spans="1:18" ht="20.100000000000001" customHeight="1" thickBot="1" x14ac:dyDescent="0.3">
      <c r="A34" s="4">
        <v>0.7895833333333333</v>
      </c>
      <c r="B34" s="46" t="str">
        <f>IF(OR($Q$3='5. Spieltag'!B34,'5. Spieltag (Teamspezifisch)'!$Q$3='5. Spieltag'!F34),'5. Spieltag'!B34," ")</f>
        <v xml:space="preserve"> </v>
      </c>
      <c r="C34" s="13">
        <f>'5. Spieltag'!C34</f>
        <v>2</v>
      </c>
      <c r="D34" s="3" t="s">
        <v>5</v>
      </c>
      <c r="E34" s="13">
        <f>'5. Spieltag'!E34</f>
        <v>6</v>
      </c>
      <c r="F34" s="42" t="str">
        <f>IF(OR($Q$3='5. Spieltag'!B34,$Q$3='5. Spieltag'!F34),'5. Spieltag'!F34," ")</f>
        <v xml:space="preserve"> </v>
      </c>
      <c r="G34" s="46" t="str">
        <f>IF(OR($Q$3='5. Spieltag'!G34,'5. Spieltag (Teamspezifisch)'!$Q$3='5. Spieltag'!K34),'5. Spieltag'!G34," ")</f>
        <v xml:space="preserve"> </v>
      </c>
      <c r="H34" s="13">
        <f>'5. Spieltag'!H34</f>
        <v>2</v>
      </c>
      <c r="I34" s="3" t="s">
        <v>5</v>
      </c>
      <c r="J34" s="13">
        <f>'5. Spieltag'!J34</f>
        <v>1</v>
      </c>
      <c r="K34" s="42" t="str">
        <f>IF(OR($Q$3='5. Spieltag'!G34,$Q$3='5. Spieltag'!K34),'5. Spieltag'!K34," ")</f>
        <v xml:space="preserve"> </v>
      </c>
      <c r="N34" s="79" t="s">
        <v>15</v>
      </c>
      <c r="O34" s="80"/>
      <c r="P34" s="80"/>
      <c r="Q34" s="80"/>
    </row>
    <row r="35" spans="1:18" ht="20.100000000000001" customHeight="1" thickBot="1" x14ac:dyDescent="0.3">
      <c r="A35" s="4">
        <v>0.80138888888888804</v>
      </c>
      <c r="B35" s="46" t="str">
        <f>IF(OR($Q$3='5. Spieltag'!B35,'5. Spieltag (Teamspezifisch)'!$Q$3='5. Spieltag'!F35),'5. Spieltag'!B35," ")</f>
        <v xml:space="preserve"> </v>
      </c>
      <c r="C35" s="13">
        <f>'5. Spieltag'!C35</f>
        <v>1</v>
      </c>
      <c r="D35" s="3" t="s">
        <v>5</v>
      </c>
      <c r="E35" s="13">
        <f>'5. Spieltag'!E35</f>
        <v>5</v>
      </c>
      <c r="F35" s="42" t="str">
        <f>IF(OR($Q$3='5. Spieltag'!B35,$Q$3='5. Spieltag'!F35),'5. Spieltag'!F35," ")</f>
        <v xml:space="preserve"> </v>
      </c>
      <c r="G35" s="46" t="str">
        <f>IF(OR($Q$3='5. Spieltag'!G35,'5. Spieltag (Teamspezifisch)'!$Q$3='5. Spieltag'!K35),'5. Spieltag'!G35," ")</f>
        <v xml:space="preserve"> </v>
      </c>
      <c r="H35" s="13">
        <f>'5. Spieltag'!H35</f>
        <v>4</v>
      </c>
      <c r="I35" s="3" t="s">
        <v>5</v>
      </c>
      <c r="J35" s="13">
        <f>'5. Spieltag'!J35</f>
        <v>1</v>
      </c>
      <c r="K35" s="42" t="str">
        <f>IF(OR($Q$3='5. Spieltag'!G35,$Q$3='5. Spieltag'!K35),'5. Spieltag'!K35," ")</f>
        <v xml:space="preserve"> </v>
      </c>
      <c r="M35" s="27">
        <v>1</v>
      </c>
      <c r="N35" s="101" t="s">
        <v>9</v>
      </c>
      <c r="O35" s="77"/>
      <c r="P35" s="77"/>
      <c r="Q35" s="77"/>
      <c r="R35" s="77"/>
    </row>
    <row r="36" spans="1:18" ht="20.100000000000001" customHeight="1" thickBot="1" x14ac:dyDescent="0.3">
      <c r="A36" s="4">
        <v>0.813194444444442</v>
      </c>
      <c r="B36" s="46" t="str">
        <f>IF(OR($Q$3='5. Spieltag'!B36,'5. Spieltag (Teamspezifisch)'!$Q$3='5. Spieltag'!F36),'5. Spieltag'!B36," ")</f>
        <v xml:space="preserve"> </v>
      </c>
      <c r="C36" s="13">
        <f>'5. Spieltag'!C36</f>
        <v>0</v>
      </c>
      <c r="D36" s="3" t="s">
        <v>5</v>
      </c>
      <c r="E36" s="13">
        <f>'5. Spieltag'!E36</f>
        <v>4</v>
      </c>
      <c r="F36" s="42" t="str">
        <f>IF(OR($Q$3='5. Spieltag'!B36,$Q$3='5. Spieltag'!F36),'5. Spieltag'!F36," ")</f>
        <v xml:space="preserve"> </v>
      </c>
      <c r="G36" s="46" t="str">
        <f>IF(OR($Q$3='5. Spieltag'!G36,'5. Spieltag (Teamspezifisch)'!$Q$3='5. Spieltag'!K36),'5. Spieltag'!G36," ")</f>
        <v xml:space="preserve"> </v>
      </c>
      <c r="H36" s="13">
        <f>'5. Spieltag'!H36</f>
        <v>1</v>
      </c>
      <c r="I36" s="3" t="s">
        <v>5</v>
      </c>
      <c r="J36" s="13">
        <f>'5. Spieltag'!J36</f>
        <v>2</v>
      </c>
      <c r="K36" s="42" t="str">
        <f>IF(OR($Q$3='5. Spieltag'!G36,$Q$3='5. Spieltag'!K36),'5. Spieltag'!K36," ")</f>
        <v xml:space="preserve"> </v>
      </c>
      <c r="L36" s="6"/>
      <c r="M36" s="30">
        <v>2</v>
      </c>
      <c r="N36" s="101" t="s">
        <v>10</v>
      </c>
      <c r="O36" s="77"/>
      <c r="P36" s="77"/>
      <c r="Q36" s="77"/>
      <c r="R36" s="77"/>
    </row>
    <row r="37" spans="1:18" ht="20.100000000000001" customHeight="1" thickBot="1" x14ac:dyDescent="0.3">
      <c r="A37" s="4">
        <v>0.82499999999999596</v>
      </c>
      <c r="B37" s="46" t="str">
        <f>IF(OR($Q$3='5. Spieltag'!B37,'5. Spieltag (Teamspezifisch)'!$Q$3='5. Spieltag'!F37),'5. Spieltag'!B37," ")</f>
        <v xml:space="preserve"> </v>
      </c>
      <c r="C37" s="13">
        <f>'5. Spieltag'!C37</f>
        <v>1</v>
      </c>
      <c r="D37" s="3" t="s">
        <v>5</v>
      </c>
      <c r="E37" s="13">
        <f>'5. Spieltag'!E37</f>
        <v>7</v>
      </c>
      <c r="F37" s="42" t="str">
        <f>IF(OR($Q$3='5. Spieltag'!B37,$Q$3='5. Spieltag'!F37),'5. Spieltag'!F37," ")</f>
        <v xml:space="preserve"> </v>
      </c>
      <c r="G37" s="46" t="str">
        <f>IF(OR($Q$3='5. Spieltag'!G37,'5. Spieltag (Teamspezifisch)'!$Q$3='5. Spieltag'!K37),'5. Spieltag'!G37," ")</f>
        <v xml:space="preserve"> </v>
      </c>
      <c r="H37" s="13">
        <f>'5. Spieltag'!H37</f>
        <v>1</v>
      </c>
      <c r="I37" s="3" t="s">
        <v>5</v>
      </c>
      <c r="J37" s="13">
        <f>'5. Spieltag'!J37</f>
        <v>0</v>
      </c>
      <c r="K37" s="42" t="str">
        <f>IF(OR($Q$3='5. Spieltag'!G37,$Q$3='5. Spieltag'!K37),'5. Spieltag'!K37," ")</f>
        <v xml:space="preserve"> </v>
      </c>
      <c r="M37" s="32">
        <v>3</v>
      </c>
      <c r="N37" s="101" t="s">
        <v>11</v>
      </c>
      <c r="O37" s="77"/>
      <c r="P37" s="77"/>
      <c r="Q37" s="77"/>
      <c r="R37" s="77"/>
    </row>
    <row r="38" spans="1:18" ht="20.100000000000001" customHeight="1" thickBot="1" x14ac:dyDescent="0.3">
      <c r="A38" s="4">
        <v>0.83680555555555003</v>
      </c>
      <c r="B38" s="46" t="str">
        <f>IF(OR($Q$3='5. Spieltag'!B38,'5. Spieltag (Teamspezifisch)'!$Q$3='5. Spieltag'!F38),'5. Spieltag'!B38," ")</f>
        <v xml:space="preserve"> </v>
      </c>
      <c r="C38" s="13">
        <f>'5. Spieltag'!C38</f>
        <v>2</v>
      </c>
      <c r="D38" s="3" t="s">
        <v>5</v>
      </c>
      <c r="E38" s="13">
        <f>'5. Spieltag'!E38</f>
        <v>1</v>
      </c>
      <c r="F38" s="42" t="str">
        <f>IF(OR($Q$3='5. Spieltag'!B38,$Q$3='5. Spieltag'!F38),'5. Spieltag'!F38," ")</f>
        <v xml:space="preserve"> </v>
      </c>
      <c r="G38" s="46" t="str">
        <f>IF(OR($Q$3='5. Spieltag'!G38,'5. Spieltag (Teamspezifisch)'!$Q$3='5. Spieltag'!K38),'5. Spieltag'!G38," ")</f>
        <v xml:space="preserve"> </v>
      </c>
      <c r="H38" s="13">
        <f>'5. Spieltag'!H38</f>
        <v>3</v>
      </c>
      <c r="I38" s="3" t="s">
        <v>5</v>
      </c>
      <c r="J38" s="13">
        <f>'5. Spieltag'!J38</f>
        <v>2</v>
      </c>
      <c r="K38" s="42" t="str">
        <f>IF(OR($Q$3='5. Spieltag'!G38,$Q$3='5. Spieltag'!K38),'5. Spieltag'!K38," ")</f>
        <v xml:space="preserve"> </v>
      </c>
      <c r="M38" s="33">
        <v>4</v>
      </c>
      <c r="N38" s="101" t="s">
        <v>31</v>
      </c>
      <c r="O38" s="77"/>
      <c r="P38" s="77"/>
      <c r="Q38" s="77"/>
      <c r="R38" s="77"/>
    </row>
    <row r="39" spans="1:18" ht="20.100000000000001" customHeight="1" thickBot="1" x14ac:dyDescent="0.3">
      <c r="A39" s="4">
        <v>0.84861111111110499</v>
      </c>
      <c r="B39" s="81" t="s">
        <v>8</v>
      </c>
      <c r="C39" s="82"/>
      <c r="D39" s="82"/>
      <c r="E39" s="82"/>
      <c r="F39" s="82"/>
      <c r="G39" s="82"/>
      <c r="H39" s="82"/>
      <c r="I39" s="82"/>
      <c r="J39" s="82"/>
      <c r="K39" s="83"/>
      <c r="M39" s="35">
        <v>5</v>
      </c>
      <c r="N39" s="101" t="s">
        <v>32</v>
      </c>
      <c r="O39" s="77"/>
      <c r="P39" s="77"/>
      <c r="Q39" s="77"/>
      <c r="R39" s="77"/>
    </row>
    <row r="40" spans="1:18" ht="20.100000000000001" customHeight="1" thickBot="1" x14ac:dyDescent="0.3">
      <c r="A40" s="4">
        <v>0.86805555555555547</v>
      </c>
      <c r="B40" s="46" t="str">
        <f>IF(OR($Q$3='5. Spieltag'!B40,'5. Spieltag (Teamspezifisch)'!$Q$3='5. Spieltag'!F40),'5. Spieltag'!B40," ")</f>
        <v xml:space="preserve"> </v>
      </c>
      <c r="C40" s="13">
        <f>'5. Spieltag'!C40</f>
        <v>3</v>
      </c>
      <c r="D40" s="3" t="s">
        <v>5</v>
      </c>
      <c r="E40" s="13">
        <f>'5. Spieltag'!E40</f>
        <v>1</v>
      </c>
      <c r="F40" s="42" t="str">
        <f>IF(OR($Q$3='5. Spieltag'!B40,$Q$3='5. Spieltag'!F40),'5. Spieltag'!F40," ")</f>
        <v xml:space="preserve"> </v>
      </c>
      <c r="G40" s="46" t="str">
        <f>IF(OR($Q$3='5. Spieltag'!G40,'5. Spieltag (Teamspezifisch)'!$Q$3='5. Spieltag'!K40),'5. Spieltag'!G40," ")</f>
        <v xml:space="preserve"> </v>
      </c>
      <c r="H40" s="13">
        <f>'5. Spieltag'!H40</f>
        <v>2</v>
      </c>
      <c r="I40" s="3" t="s">
        <v>5</v>
      </c>
      <c r="J40" s="13">
        <f>'5. Spieltag'!J40</f>
        <v>5</v>
      </c>
      <c r="K40" s="42" t="str">
        <f>IF(OR($Q$3='5. Spieltag'!G40,$Q$3='5. Spieltag'!K40),'5. Spieltag'!K40," ")</f>
        <v xml:space="preserve"> </v>
      </c>
      <c r="M40" s="37">
        <v>6</v>
      </c>
      <c r="N40" s="101" t="s">
        <v>14</v>
      </c>
      <c r="O40" s="77"/>
      <c r="P40" s="77"/>
      <c r="Q40" s="77"/>
      <c r="R40" s="77"/>
    </row>
    <row r="41" spans="1:18" ht="20.100000000000001" customHeight="1" thickBot="1" x14ac:dyDescent="0.3">
      <c r="A41" s="4">
        <v>0.87986111111111109</v>
      </c>
      <c r="B41" s="46" t="str">
        <f>IF(OR($Q$3='5. Spieltag'!B41,'5. Spieltag (Teamspezifisch)'!$Q$3='5. Spieltag'!F41),'5. Spieltag'!B41," ")</f>
        <v xml:space="preserve"> </v>
      </c>
      <c r="C41" s="13">
        <f>'5. Spieltag'!C41</f>
        <v>6</v>
      </c>
      <c r="D41" s="3" t="s">
        <v>5</v>
      </c>
      <c r="E41" s="13">
        <f>'5. Spieltag'!E41</f>
        <v>2</v>
      </c>
      <c r="F41" s="42" t="str">
        <f>IF(OR($Q$3='5. Spieltag'!B41,$Q$3='5. Spieltag'!F41),'5. Spieltag'!F41," ")</f>
        <v xml:space="preserve"> </v>
      </c>
      <c r="G41" s="46" t="str">
        <f>IF(OR($Q$3='5. Spieltag'!G41,'5. Spieltag (Teamspezifisch)'!$Q$3='5. Spieltag'!K41),'5. Spieltag'!G41," ")</f>
        <v xml:space="preserve"> </v>
      </c>
      <c r="H41" s="13">
        <f>'5. Spieltag'!H41</f>
        <v>2</v>
      </c>
      <c r="I41" s="3" t="s">
        <v>5</v>
      </c>
      <c r="J41" s="13">
        <f>'5. Spieltag'!J41</f>
        <v>2</v>
      </c>
      <c r="K41" s="42" t="str">
        <f>IF(OR($Q$3='5. Spieltag'!G41,$Q$3='5. Spieltag'!K41),'5. Spieltag'!K41," ")</f>
        <v xml:space="preserve"> </v>
      </c>
      <c r="M41" s="34">
        <v>7</v>
      </c>
      <c r="N41" s="101" t="s">
        <v>13</v>
      </c>
      <c r="O41" s="77"/>
      <c r="P41" s="77"/>
      <c r="Q41" s="77"/>
      <c r="R41" s="77"/>
    </row>
    <row r="42" spans="1:18" ht="20.100000000000001" customHeight="1" thickBot="1" x14ac:dyDescent="0.3">
      <c r="A42" s="4">
        <v>0.89166666666666705</v>
      </c>
      <c r="B42" s="46" t="str">
        <f>IF(OR($Q$3='5. Spieltag'!B42,'5. Spieltag (Teamspezifisch)'!$Q$3='5. Spieltag'!F42),'5. Spieltag'!B42," ")</f>
        <v xml:space="preserve"> </v>
      </c>
      <c r="C42" s="13">
        <f>'5. Spieltag'!C42</f>
        <v>6</v>
      </c>
      <c r="D42" s="3" t="s">
        <v>5</v>
      </c>
      <c r="E42" s="13">
        <f>'5. Spieltag'!E42</f>
        <v>1</v>
      </c>
      <c r="F42" s="42" t="str">
        <f>IF(OR($Q$3='5. Spieltag'!B42,$Q$3='5. Spieltag'!F42),'5. Spieltag'!F42," ")</f>
        <v xml:space="preserve"> </v>
      </c>
      <c r="G42" s="46" t="str">
        <f>IF(OR($Q$3='5. Spieltag'!G42,'5. Spieltag (Teamspezifisch)'!$Q$3='5. Spieltag'!K42),'5. Spieltag'!G42," ")</f>
        <v xml:space="preserve"> </v>
      </c>
      <c r="H42" s="13">
        <f>'5. Spieltag'!H42</f>
        <v>2</v>
      </c>
      <c r="I42" s="3" t="s">
        <v>5</v>
      </c>
      <c r="J42" s="13">
        <f>'5. Spieltag'!J42</f>
        <v>0</v>
      </c>
      <c r="K42" s="42" t="str">
        <f>IF(OR($Q$3='5. Spieltag'!G42,$Q$3='5. Spieltag'!K42),'5. Spieltag'!K42," ")</f>
        <v xml:space="preserve"> </v>
      </c>
      <c r="M42" s="36">
        <v>8</v>
      </c>
      <c r="N42" s="123" t="s">
        <v>29</v>
      </c>
      <c r="O42" s="78"/>
      <c r="P42" s="78"/>
      <c r="Q42" s="78"/>
      <c r="R42" s="78"/>
    </row>
    <row r="43" spans="1:18" ht="20.100000000000001" customHeight="1" thickBot="1" x14ac:dyDescent="0.3">
      <c r="A43" s="4">
        <v>0.90347222222222201</v>
      </c>
      <c r="B43" s="46" t="str">
        <f>IF(OR($Q$3='5. Spieltag'!B43,'5. Spieltag (Teamspezifisch)'!$Q$3='5. Spieltag'!F43),'5. Spieltag'!B43," ")</f>
        <v xml:space="preserve"> </v>
      </c>
      <c r="C43" s="13">
        <f>'5. Spieltag'!C43</f>
        <v>7</v>
      </c>
      <c r="D43" s="3" t="s">
        <v>5</v>
      </c>
      <c r="E43" s="13">
        <f>'5. Spieltag'!E43</f>
        <v>1</v>
      </c>
      <c r="F43" s="42" t="str">
        <f>IF(OR($Q$3='5. Spieltag'!B43,$Q$3='5. Spieltag'!F43),'5. Spieltag'!F43," ")</f>
        <v xml:space="preserve"> </v>
      </c>
      <c r="G43" s="46" t="str">
        <f>IF(OR($Q$3='5. Spieltag'!G43,'5. Spieltag (Teamspezifisch)'!$Q$3='5. Spieltag'!K43),'5. Spieltag'!G43," ")</f>
        <v xml:space="preserve"> </v>
      </c>
      <c r="H43" s="13">
        <f>'5. Spieltag'!H43</f>
        <v>4</v>
      </c>
      <c r="I43" s="3" t="s">
        <v>5</v>
      </c>
      <c r="J43" s="13">
        <f>'5. Spieltag'!J43</f>
        <v>2</v>
      </c>
      <c r="K43" s="42" t="str">
        <f>IF(OR($Q$3='5. Spieltag'!G43,$Q$3='5. Spieltag'!K43),'5. Spieltag'!K43," ")</f>
        <v xml:space="preserve"> </v>
      </c>
      <c r="M43" s="29">
        <v>9</v>
      </c>
      <c r="N43" s="123" t="s">
        <v>30</v>
      </c>
      <c r="O43" s="78"/>
      <c r="P43" s="78"/>
      <c r="Q43" s="78"/>
      <c r="R43" s="78"/>
    </row>
    <row r="44" spans="1:18" ht="20.100000000000001" customHeight="1" thickBot="1" x14ac:dyDescent="0.3">
      <c r="A44" s="4">
        <v>0.91527777777777797</v>
      </c>
      <c r="B44" s="46" t="str">
        <f>IF(OR($Q$3='5. Spieltag'!B44,'5. Spieltag (Teamspezifisch)'!$Q$3='5. Spieltag'!F44),'5. Spieltag'!B44," ")</f>
        <v xml:space="preserve"> </v>
      </c>
      <c r="C44" s="13">
        <f>'5. Spieltag'!C44</f>
        <v>2</v>
      </c>
      <c r="D44" s="3" t="s">
        <v>5</v>
      </c>
      <c r="E44" s="13">
        <f>'5. Spieltag'!E44</f>
        <v>4</v>
      </c>
      <c r="F44" s="46" t="str">
        <f>IF(OR($Q$3='5. Spieltag'!B44,$Q$3='5. Spieltag'!F44),'5. Spieltag'!F44," ")</f>
        <v xml:space="preserve"> </v>
      </c>
      <c r="G44" s="46" t="str">
        <f>IF(OR($Q$3='5. Spieltag'!G44,'5. Spieltag (Teamspezifisch)'!$Q$3='5. Spieltag'!K44),'5. Spieltag'!G44," ")</f>
        <v xml:space="preserve"> </v>
      </c>
      <c r="H44" s="13">
        <f>'5. Spieltag'!H44</f>
        <v>2</v>
      </c>
      <c r="I44" s="3" t="s">
        <v>5</v>
      </c>
      <c r="J44" s="13">
        <f>'5. Spieltag'!J44</f>
        <v>3</v>
      </c>
      <c r="K44" s="46" t="str">
        <f>IF(OR($Q$3='5. Spieltag'!G44,$Q$3='5. Spieltag'!K44),'5. Spieltag'!K44," ")</f>
        <v xml:space="preserve"> </v>
      </c>
      <c r="M44" s="7"/>
      <c r="N44" s="7"/>
      <c r="O44" s="7"/>
      <c r="P44" s="7"/>
      <c r="Q44" s="7"/>
      <c r="R44" s="7"/>
    </row>
    <row r="45" spans="1:18" ht="20.100000000000001" customHeight="1" x14ac:dyDescent="0.25">
      <c r="A45" s="4">
        <v>0.92708333333333404</v>
      </c>
      <c r="B45" s="96" t="s">
        <v>51</v>
      </c>
      <c r="C45" s="96"/>
      <c r="D45" s="96"/>
      <c r="E45" s="96"/>
      <c r="F45" s="124"/>
      <c r="G45" s="96"/>
      <c r="H45" s="96"/>
      <c r="I45" s="96"/>
      <c r="J45" s="96"/>
      <c r="K45" s="124"/>
      <c r="R45" s="7"/>
    </row>
    <row r="46" spans="1:18" ht="20.100000000000001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R46" s="7"/>
    </row>
    <row r="47" spans="1:18" ht="20.100000000000001" customHeight="1" x14ac:dyDescent="0.25">
      <c r="B47" s="80" t="s">
        <v>69</v>
      </c>
      <c r="C47" s="80"/>
      <c r="D47" s="80"/>
      <c r="E47" s="80"/>
      <c r="F47" s="80"/>
      <c r="G47" s="80"/>
      <c r="H47" s="80"/>
      <c r="I47" s="80"/>
      <c r="J47" s="80"/>
      <c r="K47" s="80"/>
      <c r="R47" s="7"/>
    </row>
    <row r="48" spans="1:18" ht="20.100000000000001" customHeight="1" x14ac:dyDescent="0.25">
      <c r="B48" s="80" t="s">
        <v>70</v>
      </c>
      <c r="C48" s="80"/>
      <c r="D48" s="80"/>
      <c r="E48" s="80"/>
      <c r="F48" s="80"/>
      <c r="G48" s="80" t="s">
        <v>71</v>
      </c>
      <c r="H48" s="80"/>
      <c r="I48" s="80"/>
      <c r="J48" s="80"/>
      <c r="K48" s="80"/>
      <c r="R48" s="7"/>
    </row>
    <row r="49" spans="2:18" ht="20.100000000000001" customHeight="1" x14ac:dyDescent="0.25">
      <c r="B49" s="80" t="s">
        <v>13</v>
      </c>
      <c r="C49" s="80"/>
      <c r="D49" s="80"/>
      <c r="E49" s="80"/>
      <c r="F49" s="80"/>
      <c r="G49" s="80" t="s">
        <v>14</v>
      </c>
      <c r="H49" s="80"/>
      <c r="I49" s="80"/>
      <c r="J49" s="80"/>
      <c r="K49" s="80"/>
      <c r="R49" s="7"/>
    </row>
    <row r="50" spans="2:18" ht="20.100000000000001" customHeight="1" x14ac:dyDescent="0.25">
      <c r="R50" s="7"/>
    </row>
    <row r="51" spans="2:18" ht="20.100000000000001" customHeight="1" x14ac:dyDescent="0.25">
      <c r="R51" s="7"/>
    </row>
    <row r="52" spans="2:18" ht="20.100000000000001" customHeight="1" x14ac:dyDescent="0.25"/>
    <row r="53" spans="2:18" ht="20.100000000000001" customHeight="1" x14ac:dyDescent="0.25"/>
    <row r="54" spans="2:18" ht="20.100000000000001" customHeight="1" x14ac:dyDescent="0.25"/>
    <row r="55" spans="2:18" ht="20.100000000000001" customHeight="1" x14ac:dyDescent="0.25"/>
    <row r="56" spans="2:18" ht="20.100000000000001" customHeight="1" x14ac:dyDescent="0.25"/>
    <row r="57" spans="2:18" ht="20.100000000000001" customHeight="1" x14ac:dyDescent="0.25"/>
    <row r="58" spans="2:18" ht="20.100000000000001" customHeight="1" x14ac:dyDescent="0.25"/>
    <row r="59" spans="2:18" ht="20.100000000000001" customHeight="1" x14ac:dyDescent="0.25"/>
    <row r="60" spans="2:18" ht="20.100000000000001" customHeight="1" x14ac:dyDescent="0.25"/>
    <row r="61" spans="2:18" ht="20.100000000000001" customHeight="1" x14ac:dyDescent="0.25"/>
    <row r="62" spans="2:18" ht="20.100000000000001" customHeight="1" x14ac:dyDescent="0.25"/>
    <row r="63" spans="2:18" ht="20.100000000000001" customHeight="1" x14ac:dyDescent="0.25"/>
    <row r="64" spans="2:18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55">
    <mergeCell ref="B47:K47"/>
    <mergeCell ref="B48:F48"/>
    <mergeCell ref="G48:K48"/>
    <mergeCell ref="B49:F49"/>
    <mergeCell ref="G49:K49"/>
    <mergeCell ref="N40:R40"/>
    <mergeCell ref="N41:R41"/>
    <mergeCell ref="N42:R42"/>
    <mergeCell ref="N43:R43"/>
    <mergeCell ref="N29:R29"/>
    <mergeCell ref="M31:T31"/>
    <mergeCell ref="M32:T32"/>
    <mergeCell ref="N35:R35"/>
    <mergeCell ref="N36:R36"/>
    <mergeCell ref="N37:R37"/>
    <mergeCell ref="B45:K45"/>
    <mergeCell ref="P2:R2"/>
    <mergeCell ref="M5:T5"/>
    <mergeCell ref="M6:T6"/>
    <mergeCell ref="N9:R9"/>
    <mergeCell ref="N10:R10"/>
    <mergeCell ref="N34:Q34"/>
    <mergeCell ref="B39:K39"/>
    <mergeCell ref="N38:R38"/>
    <mergeCell ref="N39:R39"/>
    <mergeCell ref="B30:F30"/>
    <mergeCell ref="B31:K31"/>
    <mergeCell ref="B32:K32"/>
    <mergeCell ref="G33:K33"/>
    <mergeCell ref="N25:R25"/>
    <mergeCell ref="N16:R16"/>
    <mergeCell ref="N26:R26"/>
    <mergeCell ref="N27:R27"/>
    <mergeCell ref="N28:R28"/>
    <mergeCell ref="B18:K18"/>
    <mergeCell ref="B19:K19"/>
    <mergeCell ref="N22:Q22"/>
    <mergeCell ref="N24:R24"/>
    <mergeCell ref="N18:R18"/>
    <mergeCell ref="N19:R19"/>
    <mergeCell ref="N23:R23"/>
    <mergeCell ref="N13:Q13"/>
    <mergeCell ref="G17:K17"/>
    <mergeCell ref="N11:R11"/>
    <mergeCell ref="N14:R14"/>
    <mergeCell ref="N15:R15"/>
    <mergeCell ref="N17:R17"/>
    <mergeCell ref="B6:K6"/>
    <mergeCell ref="N8:Q8"/>
    <mergeCell ref="A1:K1"/>
    <mergeCell ref="B2:F2"/>
    <mergeCell ref="G2:K2"/>
    <mergeCell ref="B3:K3"/>
    <mergeCell ref="B4:K4"/>
    <mergeCell ref="B5:K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B9BBF-68DF-42ED-88D7-108808E1495A}">
  <sheetPr codeName="Tabelle12"/>
  <dimension ref="A1:BA100"/>
  <sheetViews>
    <sheetView workbookViewId="0"/>
  </sheetViews>
  <sheetFormatPr baseColWidth="10" defaultRowHeight="15" x14ac:dyDescent="0.25"/>
  <sheetData>
    <row r="1" spans="1:53" x14ac:dyDescent="0.25">
      <c r="A1" t="str">
        <f>IF('1. Spieltag'!C7&gt;'1. Spieltag'!E7,'1. Spieltag'!B7,IF('1. Spieltag'!E7&gt;'1. Spieltag'!C7,'1. Spieltag'!F7,0))</f>
        <v>A2</v>
      </c>
      <c r="B1">
        <f>IF((AND(A1=0,NOT(ISBLANK('1. Spieltag'!C7)),NOT(ISBLANK('1. Spieltag'!E7)))),'1. Spieltag'!B7,0)</f>
        <v>0</v>
      </c>
      <c r="C1">
        <f>IF((AND(A1=0,NOT(ISBLANK('1. Spieltag'!C7)),NOT(ISBLANK('1. Spieltag'!E7)))),'1. Spieltag'!F7,0)</f>
        <v>0</v>
      </c>
      <c r="D1" t="str">
        <f>IF(A1='1. Spieltag'!B7,'1. Spieltag'!F7,IF(A1='1. Spieltag'!F7,'1. Spieltag'!B7,0))</f>
        <v>A1</v>
      </c>
      <c r="F1">
        <f>IF('1. Spieltag'!H7&gt;'1. Spieltag'!J7,'1. Spieltag'!G7,IF('1. Spieltag'!J7&gt;'1. Spieltag'!H7,'1. Spieltag'!K7,0))</f>
        <v>0</v>
      </c>
      <c r="G1" t="str">
        <f>IF((AND(F1=0,NOT(ISBLANK('1. Spieltag'!H7)),NOT(ISBLANK('1. Spieltag'!J7)))),'1. Spieltag'!G7,0)</f>
        <v>B6</v>
      </c>
      <c r="H1" t="str">
        <f>IF((AND(F1=0,NOT(ISBLANK('1. Spieltag'!H7)),NOT(ISBLANK('1. Spieltag'!J7)))),'1. Spieltag'!K7,0)</f>
        <v>B5</v>
      </c>
      <c r="I1">
        <f>IF(F1='1. Spieltag'!G7,'1. Spieltag'!K7,IF(F1='1. Spieltag'!K7,'1. Spieltag'!G7,0))</f>
        <v>0</v>
      </c>
      <c r="K1" s="50">
        <v>2</v>
      </c>
      <c r="L1" t="str">
        <f>IF('2. Spieltag'!C7&gt;'2. Spieltag'!E7,'2. Spieltag'!B7,IF('2. Spieltag'!E7&gt;'2. Spieltag'!C7,'2. Spieltag'!F7,0))</f>
        <v>A1</v>
      </c>
      <c r="M1">
        <f>IF((AND(L1=0,NOT(ISBLANK('2. Spieltag'!C7)),NOT(ISBLANK('2. Spieltag'!E7)))),'2. Spieltag'!B7,0)</f>
        <v>0</v>
      </c>
      <c r="N1">
        <f>IF((AND(L1=0,NOT(ISBLANK('2. Spieltag'!C7)),NOT(ISBLANK('2. Spieltag'!E7)))),'2. Spieltag'!F7,0)</f>
        <v>0</v>
      </c>
      <c r="O1" t="str">
        <f>IF(L1='2. Spieltag'!B7,'2. Spieltag'!F7,IF(L1='2. Spieltag'!F7,'2. Spieltag'!B7,0))</f>
        <v>A2</v>
      </c>
      <c r="Q1" t="str">
        <f>IF('2. Spieltag'!H7&gt;'2. Spieltag'!J7,'2. Spieltag'!G7,IF('2. Spieltag'!J7&gt;'2. Spieltag'!H7,'2. Spieltag'!K7,0))</f>
        <v>B6</v>
      </c>
      <c r="R1">
        <f>IF((AND(Q1=0,NOT(ISBLANK('2. Spieltag'!H7)),NOT(ISBLANK('2. Spieltag'!J7)))),'2. Spieltag'!G7,0)</f>
        <v>0</v>
      </c>
      <c r="S1">
        <f>IF((AND(Q1=0,NOT(ISBLANK('2. Spieltag'!H7)),NOT(ISBLANK('2. Spieltag'!J7)))),'2. Spieltag'!K7,0)</f>
        <v>0</v>
      </c>
      <c r="T1" t="str">
        <f>IF(Q1='2. Spieltag'!G7,'2. Spieltag'!K7,IF(Q1='2. Spieltag'!K7,'2. Spieltag'!G7,0))</f>
        <v>B5</v>
      </c>
      <c r="V1" s="50">
        <v>3</v>
      </c>
      <c r="W1" t="str">
        <f>IF('3. Spieltag'!C7&gt;'3. Spieltag'!E7,'3. Spieltag'!B7,IF('3. Spieltag'!E7&gt;'3. Spieltag'!C7,'3. Spieltag'!F7,0))</f>
        <v>A1</v>
      </c>
      <c r="X1">
        <f>IF((AND(W1=0,NOT(ISBLANK('3. Spieltag'!C7)),NOT(ISBLANK('3. Spieltag'!E7)))),'3. Spieltag'!B7,0)</f>
        <v>0</v>
      </c>
      <c r="Y1">
        <f>IF((AND(W1=0,NOT(ISBLANK('3. Spieltag'!C7)),NOT(ISBLANK('3. Spieltag'!E7)))),'3. Spieltag'!F7,0)</f>
        <v>0</v>
      </c>
      <c r="Z1" t="str">
        <f>IF(W1='3. Spieltag'!B7,'3. Spieltag'!F7,IF(W1='3. Spieltag'!F7,'3. Spieltag'!B7,0))</f>
        <v>A2</v>
      </c>
      <c r="AB1" t="str">
        <f>IF('3. Spieltag'!H7&gt;'3. Spieltag'!J7,'3. Spieltag'!G7,IF('3. Spieltag'!J7&gt;'3. Spieltag'!H7,'3. Spieltag'!K7,0))</f>
        <v>B6</v>
      </c>
      <c r="AC1">
        <f>IF((AND(AB1=0,NOT(ISBLANK('3. Spieltag'!H7)),NOT(ISBLANK('3. Spieltag'!J7)))),'3. Spieltag'!G7,0)</f>
        <v>0</v>
      </c>
      <c r="AD1">
        <f>IF((AND(AB1=0,NOT(ISBLANK('3. Spieltag'!H7)),NOT(ISBLANK('3. Spieltag'!J7)))),'3. Spieltag'!K7,0)</f>
        <v>0</v>
      </c>
      <c r="AE1" t="str">
        <f>IF(AB1='3. Spieltag'!G7,'3. Spieltag'!K7,IF(AB1='3. Spieltag'!K7,'3. Spieltag'!G7,0))</f>
        <v>B5</v>
      </c>
      <c r="AG1" s="50">
        <v>4</v>
      </c>
      <c r="AH1" t="str">
        <f>IF('4. Spieltag'!C7&gt;'4. Spieltag'!E7,'4. Spieltag'!B7,IF('4. Spieltag'!E7&gt;'4. Spieltag'!C7,'4. Spieltag'!F7,0))</f>
        <v>A1</v>
      </c>
      <c r="AI1">
        <f>IF((AND(AH1=0,NOT(ISBLANK('4. Spieltag'!C7)),NOT(ISBLANK('4. Spieltag'!E7)))),'4. Spieltag'!B7,0)</f>
        <v>0</v>
      </c>
      <c r="AJ1">
        <f>IF((AND(AH1=0,NOT(ISBLANK('4. Spieltag'!C7)),NOT(ISBLANK('4. Spieltag'!E7)))),'4. Spieltag'!F7,0)</f>
        <v>0</v>
      </c>
      <c r="AK1" t="str">
        <f>IF(AH1='4. Spieltag'!B7,'4. Spieltag'!F7,IF(AH1='4. Spieltag'!F7,'4. Spieltag'!B7,0))</f>
        <v>A2</v>
      </c>
      <c r="AM1" t="str">
        <f>IF('4. Spieltag'!H7&gt;'4. Spieltag'!J7,'4. Spieltag'!G7,IF('4. Spieltag'!J7&gt;'4. Spieltag'!H7,'4. Spieltag'!K7,0))</f>
        <v>B5</v>
      </c>
      <c r="AN1">
        <f>IF((AND(AM1=0,NOT(ISBLANK('4. Spieltag'!H7)),NOT(ISBLANK('4. Spieltag'!J7)))),'4. Spieltag'!G7,0)</f>
        <v>0</v>
      </c>
      <c r="AO1">
        <f>IF((AND(AM1=0,NOT(ISBLANK('4. Spieltag'!H7)),NOT(ISBLANK('4. Spieltag'!J7)))),'4. Spieltag'!K7,0)</f>
        <v>0</v>
      </c>
      <c r="AP1" t="str">
        <f>IF(AM1='4. Spieltag'!G7,'4. Spieltag'!K7,IF(AM1='4. Spieltag'!K7,'4. Spieltag'!G7,0))</f>
        <v>B6</v>
      </c>
      <c r="AR1" s="50">
        <v>5</v>
      </c>
      <c r="AS1" t="str">
        <f>IF('5. Spieltag'!C7&gt;'5. Spieltag'!E7,'5. Spieltag'!B7,IF('5. Spieltag'!E7&gt;'5. Spieltag'!C7,'5. Spieltag'!F7,0))</f>
        <v>A1</v>
      </c>
      <c r="AT1">
        <f>IF((AND(AS1=0,NOT(ISBLANK('5. Spieltag'!C7)),NOT(ISBLANK('5. Spieltag'!E7)))),'5. Spieltag'!B7,0)</f>
        <v>0</v>
      </c>
      <c r="AU1">
        <f>IF((AND(AS1=0,NOT(ISBLANK('5. Spieltag'!C7)),NOT(ISBLANK('5. Spieltag'!E7)))),'5. Spieltag'!F7,0)</f>
        <v>0</v>
      </c>
      <c r="AV1" t="str">
        <f>IF(AS1='5. Spieltag'!B7,'5. Spieltag'!F7,IF(AS1='5. Spieltag'!F7,'5. Spieltag'!B7,0))</f>
        <v>A2</v>
      </c>
      <c r="AX1" t="str">
        <f>IF('5. Spieltag'!H7&gt;'5. Spieltag'!J7,'5. Spieltag'!G7,IF('5. Spieltag'!J7&gt;'5. Spieltag'!H7,'5. Spieltag'!K7,0))</f>
        <v>B5</v>
      </c>
      <c r="AY1">
        <f>IF((AND(AX1=0,NOT(ISBLANK('5. Spieltag'!H7)),NOT(ISBLANK('5. Spieltag'!J7)))),'5. Spieltag'!G7,0)</f>
        <v>0</v>
      </c>
      <c r="AZ1">
        <f>IF((AND(AX1=0,NOT(ISBLANK('5. Spieltag'!H7)),NOT(ISBLANK('5. Spieltag'!J7)))),'5. Spieltag'!K7,0)</f>
        <v>0</v>
      </c>
      <c r="BA1" t="str">
        <f>IF(AX1='5. Spieltag'!G7,'5. Spieltag'!K7,IF(AX1='5. Spieltag'!K7,'5. Spieltag'!G7,0))</f>
        <v>B6</v>
      </c>
    </row>
    <row r="2" spans="1:53" x14ac:dyDescent="0.25">
      <c r="A2">
        <f>IF('1. Spieltag'!C8&gt;'1. Spieltag'!E8,'1. Spieltag'!B8,IF('1. Spieltag'!E8&gt;'1. Spieltag'!C8,'1. Spieltag'!F8,0))</f>
        <v>0</v>
      </c>
      <c r="B2" t="str">
        <f>IF((AND(A2=0,NOT(ISBLANK('1. Spieltag'!C8)),NOT(ISBLANK('1. Spieltag'!E8)))),'1. Spieltag'!B8,0)</f>
        <v>B1</v>
      </c>
      <c r="C2" t="str">
        <f>IF((AND(A2=0,NOT(ISBLANK('1. Spieltag'!C8)),NOT(ISBLANK('1. Spieltag'!E8)))),'1. Spieltag'!F8,0)</f>
        <v>B4</v>
      </c>
      <c r="D2">
        <f>IF(A2='1. Spieltag'!B8,'1. Spieltag'!F8,IF(A2='1. Spieltag'!F8,'1. Spieltag'!B8,0))</f>
        <v>0</v>
      </c>
      <c r="F2" t="str">
        <f>IF('1. Spieltag'!H8&gt;'1. Spieltag'!J8,'1. Spieltag'!G8,IF('1. Spieltag'!J8&gt;'1. Spieltag'!H8,'1. Spieltag'!K8,0))</f>
        <v>B6</v>
      </c>
      <c r="G2">
        <f>IF((AND(F2=0,NOT(ISBLANK('1. Spieltag'!H8)),NOT(ISBLANK('1. Spieltag'!J8)))),'1. Spieltag'!G8,0)</f>
        <v>0</v>
      </c>
      <c r="H2">
        <f>IF((AND(F2=0,NOT(ISBLANK('1. Spieltag'!H8)),NOT(ISBLANK('1. Spieltag'!J8)))),'1. Spieltag'!K8,0)</f>
        <v>0</v>
      </c>
      <c r="I2" t="str">
        <f>IF(F2='1. Spieltag'!G8,'1. Spieltag'!K8,IF(F2='1. Spieltag'!K8,'1. Spieltag'!G8,0))</f>
        <v>B3</v>
      </c>
      <c r="L2">
        <f>IF('2. Spieltag'!C8&gt;'2. Spieltag'!E8,'2. Spieltag'!B8,IF('2. Spieltag'!E8&gt;'2. Spieltag'!C8,'2. Spieltag'!F8,0))</f>
        <v>0</v>
      </c>
      <c r="M2" t="str">
        <f>IF((AND(L2=0,NOT(ISBLANK('2. Spieltag'!C8)),NOT(ISBLANK('2. Spieltag'!E8)))),'2. Spieltag'!B8,0)</f>
        <v>B4</v>
      </c>
      <c r="N2" t="str">
        <f>IF((AND(L2=0,NOT(ISBLANK('2. Spieltag'!C8)),NOT(ISBLANK('2. Spieltag'!E8)))),'2. Spieltag'!F8,0)</f>
        <v>B1</v>
      </c>
      <c r="O2">
        <f>IF(L2='2. Spieltag'!B8,'2. Spieltag'!F8,IF(L2='2. Spieltag'!F8,'2. Spieltag'!B8,0))</f>
        <v>0</v>
      </c>
      <c r="Q2" t="str">
        <f>IF('2. Spieltag'!H8&gt;'2. Spieltag'!J8,'2. Spieltag'!G8,IF('2. Spieltag'!J8&gt;'2. Spieltag'!H8,'2. Spieltag'!K8,0))</f>
        <v>B6</v>
      </c>
      <c r="R2">
        <f>IF((AND(Q2=0,NOT(ISBLANK('2. Spieltag'!H8)),NOT(ISBLANK('2. Spieltag'!J8)))),'2. Spieltag'!G8,0)</f>
        <v>0</v>
      </c>
      <c r="S2">
        <f>IF((AND(Q2=0,NOT(ISBLANK('2. Spieltag'!H8)),NOT(ISBLANK('2. Spieltag'!J8)))),'2. Spieltag'!K8,0)</f>
        <v>0</v>
      </c>
      <c r="T2" t="str">
        <f>IF(Q2='2. Spieltag'!G8,'2. Spieltag'!K8,IF(Q2='2. Spieltag'!K8,'2. Spieltag'!G8,0))</f>
        <v>B3</v>
      </c>
      <c r="W2">
        <f>IF('3. Spieltag'!C8&gt;'3. Spieltag'!E8,'3. Spieltag'!B8,IF('3. Spieltag'!E8&gt;'3. Spieltag'!C8,'3. Spieltag'!F8,0))</f>
        <v>0</v>
      </c>
      <c r="X2" t="str">
        <f>IF((AND(W2=0,NOT(ISBLANK('3. Spieltag'!C8)),NOT(ISBLANK('3. Spieltag'!E8)))),'3. Spieltag'!B8,0)</f>
        <v>B1</v>
      </c>
      <c r="Y2" t="str">
        <f>IF((AND(W2=0,NOT(ISBLANK('3. Spieltag'!C8)),NOT(ISBLANK('3. Spieltag'!E8)))),'3. Spieltag'!F8,0)</f>
        <v>B4</v>
      </c>
      <c r="Z2">
        <f>IF(W2='3. Spieltag'!B8,'3. Spieltag'!F8,IF(W2='3. Spieltag'!F8,'3. Spieltag'!B8,0))</f>
        <v>0</v>
      </c>
      <c r="AB2">
        <f>IF('3. Spieltag'!H8&gt;'3. Spieltag'!J8,'3. Spieltag'!G8,IF('3. Spieltag'!J8&gt;'3. Spieltag'!H8,'3. Spieltag'!K8,0))</f>
        <v>0</v>
      </c>
      <c r="AC2" t="str">
        <f>IF((AND(AB2=0,NOT(ISBLANK('3. Spieltag'!H8)),NOT(ISBLANK('3. Spieltag'!J8)))),'3. Spieltag'!G8,0)</f>
        <v>B3</v>
      </c>
      <c r="AD2" t="str">
        <f>IF((AND(AB2=0,NOT(ISBLANK('3. Spieltag'!H8)),NOT(ISBLANK('3. Spieltag'!J8)))),'3. Spieltag'!K8,0)</f>
        <v>B6</v>
      </c>
      <c r="AE2">
        <f>IF(AB2='3. Spieltag'!G8,'3. Spieltag'!K8,IF(AB2='3. Spieltag'!K8,'3. Spieltag'!G8,0))</f>
        <v>0</v>
      </c>
      <c r="AH2" t="str">
        <f>IF('4. Spieltag'!C8&gt;'4. Spieltag'!E8,'4. Spieltag'!B8,IF('4. Spieltag'!E8&gt;'4. Spieltag'!C8,'4. Spieltag'!F8,0))</f>
        <v>B4</v>
      </c>
      <c r="AI2">
        <f>IF((AND(AH2=0,NOT(ISBLANK('4. Spieltag'!C8)),NOT(ISBLANK('4. Spieltag'!E8)))),'4. Spieltag'!B8,0)</f>
        <v>0</v>
      </c>
      <c r="AJ2">
        <f>IF((AND(AH2=0,NOT(ISBLANK('4. Spieltag'!C8)),NOT(ISBLANK('4. Spieltag'!E8)))),'4. Spieltag'!F8,0)</f>
        <v>0</v>
      </c>
      <c r="AK2" t="str">
        <f>IF(AH2='4. Spieltag'!B8,'4. Spieltag'!F8,IF(AH2='4. Spieltag'!F8,'4. Spieltag'!B8,0))</f>
        <v>B1</v>
      </c>
      <c r="AM2" t="str">
        <f>IF('4. Spieltag'!H8&gt;'4. Spieltag'!J8,'4. Spieltag'!G8,IF('4. Spieltag'!J8&gt;'4. Spieltag'!H8,'4. Spieltag'!K8,0))</f>
        <v>B3</v>
      </c>
      <c r="AN2">
        <f>IF((AND(AM2=0,NOT(ISBLANK('4. Spieltag'!H8)),NOT(ISBLANK('4. Spieltag'!J8)))),'4. Spieltag'!G8,0)</f>
        <v>0</v>
      </c>
      <c r="AO2">
        <f>IF((AND(AM2=0,NOT(ISBLANK('4. Spieltag'!H8)),NOT(ISBLANK('4. Spieltag'!J8)))),'4. Spieltag'!K8,0)</f>
        <v>0</v>
      </c>
      <c r="AP2" t="str">
        <f>IF(AM2='4. Spieltag'!G8,'4. Spieltag'!K8,IF(AM2='4. Spieltag'!K8,'4. Spieltag'!G8,0))</f>
        <v>B6</v>
      </c>
      <c r="AS2" t="str">
        <f>IF('5. Spieltag'!C8&gt;'5. Spieltag'!E8,'5. Spieltag'!B8,IF('5. Spieltag'!E8&gt;'5. Spieltag'!C8,'5. Spieltag'!F8,0))</f>
        <v>B1</v>
      </c>
      <c r="AT2">
        <f>IF((AND(AS2=0,NOT(ISBLANK('5. Spieltag'!C8)),NOT(ISBLANK('5. Spieltag'!E8)))),'5. Spieltag'!B8,0)</f>
        <v>0</v>
      </c>
      <c r="AU2">
        <f>IF((AND(AS2=0,NOT(ISBLANK('5. Spieltag'!C8)),NOT(ISBLANK('5. Spieltag'!E8)))),'5. Spieltag'!F8,0)</f>
        <v>0</v>
      </c>
      <c r="AV2" t="str">
        <f>IF(AS2='5. Spieltag'!B8,'5. Spieltag'!F8,IF(AS2='5. Spieltag'!F8,'5. Spieltag'!B8,0))</f>
        <v>B4</v>
      </c>
      <c r="AX2" t="str">
        <f>IF('5. Spieltag'!H8&gt;'5. Spieltag'!J8,'5. Spieltag'!G8,IF('5. Spieltag'!J8&gt;'5. Spieltag'!H8,'5. Spieltag'!K8,0))</f>
        <v>B3</v>
      </c>
      <c r="AY2">
        <f>IF((AND(AX2=0,NOT(ISBLANK('5. Spieltag'!H8)),NOT(ISBLANK('5. Spieltag'!J8)))),'5. Spieltag'!G8,0)</f>
        <v>0</v>
      </c>
      <c r="AZ2">
        <f>IF((AND(AX2=0,NOT(ISBLANK('5. Spieltag'!H8)),NOT(ISBLANK('5. Spieltag'!J8)))),'5. Spieltag'!K8,0)</f>
        <v>0</v>
      </c>
      <c r="BA2" t="str">
        <f>IF(AX2='5. Spieltag'!G8,'5. Spieltag'!K8,IF(AX2='5. Spieltag'!K8,'5. Spieltag'!G8,0))</f>
        <v>B6</v>
      </c>
    </row>
    <row r="3" spans="1:53" x14ac:dyDescent="0.25">
      <c r="A3">
        <f>IF('1. Spieltag'!C9&gt;'1. Spieltag'!E9,'1. Spieltag'!B9,IF('1. Spieltag'!E9&gt;'1. Spieltag'!C9,'1. Spieltag'!F9,0))</f>
        <v>0</v>
      </c>
      <c r="B3" t="str">
        <f>IF((AND(A3=0,NOT(ISBLANK('1. Spieltag'!C9)),NOT(ISBLANK('1. Spieltag'!E9)))),'1. Spieltag'!B9,0)</f>
        <v>A2</v>
      </c>
      <c r="C3" t="str">
        <f>IF((AND(A3=0,NOT(ISBLANK('1. Spieltag'!C9)),NOT(ISBLANK('1. Spieltag'!E9)))),'1. Spieltag'!F9,0)</f>
        <v>A3</v>
      </c>
      <c r="D3">
        <f>IF(A3='1. Spieltag'!B9,'1. Spieltag'!F9,IF(A3='1. Spieltag'!F9,'1. Spieltag'!B9,0))</f>
        <v>0</v>
      </c>
      <c r="F3" t="str">
        <f>IF('1. Spieltag'!H9&gt;'1. Spieltag'!J9,'1. Spieltag'!G9,IF('1. Spieltag'!J9&gt;'1. Spieltag'!H9,'1. Spieltag'!K9,0))</f>
        <v>B2</v>
      </c>
      <c r="G3">
        <f>IF((AND(F3=0,NOT(ISBLANK('1. Spieltag'!H9)),NOT(ISBLANK('1. Spieltag'!J9)))),'1. Spieltag'!G9,0)</f>
        <v>0</v>
      </c>
      <c r="H3">
        <f>IF((AND(F3=0,NOT(ISBLANK('1. Spieltag'!H9)),NOT(ISBLANK('1. Spieltag'!J9)))),'1. Spieltag'!K9,0)</f>
        <v>0</v>
      </c>
      <c r="I3" t="str">
        <f>IF(F3='1. Spieltag'!G9,'1. Spieltag'!K9,IF(F3='1. Spieltag'!K9,'1. Spieltag'!G9,0))</f>
        <v>B5</v>
      </c>
      <c r="L3" t="str">
        <f>IF('2. Spieltag'!C9&gt;'2. Spieltag'!E9,'2. Spieltag'!B9,IF('2. Spieltag'!E9&gt;'2. Spieltag'!C9,'2. Spieltag'!F9,0))</f>
        <v>A2</v>
      </c>
      <c r="M3">
        <f>IF((AND(L3=0,NOT(ISBLANK('2. Spieltag'!C9)),NOT(ISBLANK('2. Spieltag'!E9)))),'2. Spieltag'!B9,0)</f>
        <v>0</v>
      </c>
      <c r="N3">
        <f>IF((AND(L3=0,NOT(ISBLANK('2. Spieltag'!C9)),NOT(ISBLANK('2. Spieltag'!E9)))),'2. Spieltag'!F9,0)</f>
        <v>0</v>
      </c>
      <c r="O3" t="str">
        <f>IF(L3='2. Spieltag'!B9,'2. Spieltag'!F9,IF(L3='2. Spieltag'!F9,'2. Spieltag'!B9,0))</f>
        <v>A3</v>
      </c>
      <c r="Q3" t="str">
        <f>IF('2. Spieltag'!H9&gt;'2. Spieltag'!J9,'2. Spieltag'!G9,IF('2. Spieltag'!J9&gt;'2. Spieltag'!H9,'2. Spieltag'!K9,0))</f>
        <v>B2</v>
      </c>
      <c r="R3">
        <f>IF((AND(Q3=0,NOT(ISBLANK('2. Spieltag'!H9)),NOT(ISBLANK('2. Spieltag'!J9)))),'2. Spieltag'!G9,0)</f>
        <v>0</v>
      </c>
      <c r="S3">
        <f>IF((AND(Q3=0,NOT(ISBLANK('2. Spieltag'!H9)),NOT(ISBLANK('2. Spieltag'!J9)))),'2. Spieltag'!K9,0)</f>
        <v>0</v>
      </c>
      <c r="T3" t="str">
        <f>IF(Q3='2. Spieltag'!G9,'2. Spieltag'!K9,IF(Q3='2. Spieltag'!K9,'2. Spieltag'!G9,0))</f>
        <v>B5</v>
      </c>
      <c r="W3" t="str">
        <f>IF('3. Spieltag'!C9&gt;'3. Spieltag'!E9,'3. Spieltag'!B9,IF('3. Spieltag'!E9&gt;'3. Spieltag'!C9,'3. Spieltag'!F9,0))</f>
        <v>A2</v>
      </c>
      <c r="X3">
        <f>IF((AND(W3=0,NOT(ISBLANK('3. Spieltag'!C9)),NOT(ISBLANK('3. Spieltag'!E9)))),'3. Spieltag'!B9,0)</f>
        <v>0</v>
      </c>
      <c r="Y3">
        <f>IF((AND(W3=0,NOT(ISBLANK('3. Spieltag'!C9)),NOT(ISBLANK('3. Spieltag'!E9)))),'3. Spieltag'!F9,0)</f>
        <v>0</v>
      </c>
      <c r="Z3" t="str">
        <f>IF(W3='3. Spieltag'!B9,'3. Spieltag'!F9,IF(W3='3. Spieltag'!F9,'3. Spieltag'!B9,0))</f>
        <v>A3</v>
      </c>
      <c r="AB3" t="str">
        <f>IF('3. Spieltag'!H9&gt;'3. Spieltag'!J9,'3. Spieltag'!G9,IF('3. Spieltag'!J9&gt;'3. Spieltag'!H9,'3. Spieltag'!K9,0))</f>
        <v>B2</v>
      </c>
      <c r="AC3">
        <f>IF((AND(AB3=0,NOT(ISBLANK('3. Spieltag'!H9)),NOT(ISBLANK('3. Spieltag'!J9)))),'3. Spieltag'!G9,0)</f>
        <v>0</v>
      </c>
      <c r="AD3">
        <f>IF((AND(AB3=0,NOT(ISBLANK('3. Spieltag'!H9)),NOT(ISBLANK('3. Spieltag'!J9)))),'3. Spieltag'!K9,0)</f>
        <v>0</v>
      </c>
      <c r="AE3" t="str">
        <f>IF(AB3='3. Spieltag'!G9,'3. Spieltag'!K9,IF(AB3='3. Spieltag'!K9,'3. Spieltag'!G9,0))</f>
        <v>B5</v>
      </c>
      <c r="AH3" t="str">
        <f>IF('4. Spieltag'!C9&gt;'4. Spieltag'!E9,'4. Spieltag'!B9,IF('4. Spieltag'!E9&gt;'4. Spieltag'!C9,'4. Spieltag'!F9,0))</f>
        <v>A3</v>
      </c>
      <c r="AI3">
        <f>IF((AND(AH3=0,NOT(ISBLANK('4. Spieltag'!C9)),NOT(ISBLANK('4. Spieltag'!E9)))),'4. Spieltag'!B9,0)</f>
        <v>0</v>
      </c>
      <c r="AJ3">
        <f>IF((AND(AH3=0,NOT(ISBLANK('4. Spieltag'!C9)),NOT(ISBLANK('4. Spieltag'!E9)))),'4. Spieltag'!F9,0)</f>
        <v>0</v>
      </c>
      <c r="AK3" t="str">
        <f>IF(AH3='4. Spieltag'!B9,'4. Spieltag'!F9,IF(AH3='4. Spieltag'!F9,'4. Spieltag'!B9,0))</f>
        <v>A2</v>
      </c>
      <c r="AM3" t="str">
        <f>IF('4. Spieltag'!H9&gt;'4. Spieltag'!J9,'4. Spieltag'!G9,IF('4. Spieltag'!J9&gt;'4. Spieltag'!H9,'4. Spieltag'!K9,0))</f>
        <v>B2</v>
      </c>
      <c r="AN3">
        <f>IF((AND(AM3=0,NOT(ISBLANK('4. Spieltag'!H9)),NOT(ISBLANK('4. Spieltag'!J9)))),'4. Spieltag'!G9,0)</f>
        <v>0</v>
      </c>
      <c r="AO3">
        <f>IF((AND(AM3=0,NOT(ISBLANK('4. Spieltag'!H9)),NOT(ISBLANK('4. Spieltag'!J9)))),'4. Spieltag'!K9,0)</f>
        <v>0</v>
      </c>
      <c r="AP3" t="str">
        <f>IF(AM3='4. Spieltag'!G9,'4. Spieltag'!K9,IF(AM3='4. Spieltag'!K9,'4. Spieltag'!G9,0))</f>
        <v>B5</v>
      </c>
      <c r="AS3" t="str">
        <f>IF('5. Spieltag'!C9&gt;'5. Spieltag'!E9,'5. Spieltag'!B9,IF('5. Spieltag'!E9&gt;'5. Spieltag'!C9,'5. Spieltag'!F9,0))</f>
        <v>A2</v>
      </c>
      <c r="AT3">
        <f>IF((AND(AS3=0,NOT(ISBLANK('5. Spieltag'!C9)),NOT(ISBLANK('5. Spieltag'!E9)))),'5. Spieltag'!B9,0)</f>
        <v>0</v>
      </c>
      <c r="AU3">
        <f>IF((AND(AS3=0,NOT(ISBLANK('5. Spieltag'!C9)),NOT(ISBLANK('5. Spieltag'!E9)))),'5. Spieltag'!F9,0)</f>
        <v>0</v>
      </c>
      <c r="AV3" t="str">
        <f>IF(AS3='5. Spieltag'!B9,'5. Spieltag'!F9,IF(AS3='5. Spieltag'!F9,'5. Spieltag'!B9,0))</f>
        <v>A3</v>
      </c>
      <c r="AX3">
        <f>IF('5. Spieltag'!H9&gt;'5. Spieltag'!J9,'5. Spieltag'!G9,IF('5. Spieltag'!J9&gt;'5. Spieltag'!H9,'5. Spieltag'!K9,0))</f>
        <v>0</v>
      </c>
      <c r="AY3" t="str">
        <f>IF((AND(AX3=0,NOT(ISBLANK('5. Spieltag'!H9)),NOT(ISBLANK('5. Spieltag'!J9)))),'5. Spieltag'!G9,0)</f>
        <v>B2</v>
      </c>
      <c r="AZ3" t="str">
        <f>IF((AND(AX3=0,NOT(ISBLANK('5. Spieltag'!H9)),NOT(ISBLANK('5. Spieltag'!J9)))),'5. Spieltag'!K9,0)</f>
        <v>B5</v>
      </c>
      <c r="BA3">
        <f>IF(AX3='5. Spieltag'!G9,'5. Spieltag'!K9,IF(AX3='5. Spieltag'!K9,'5. Spieltag'!G9,0))</f>
        <v>0</v>
      </c>
    </row>
    <row r="4" spans="1:53" x14ac:dyDescent="0.25">
      <c r="A4" t="str">
        <f>IF('1. Spieltag'!C10&gt;'1. Spieltag'!E10,'1. Spieltag'!B10,IF('1. Spieltag'!E10&gt;'1. Spieltag'!C10,'1. Spieltag'!F10,0))</f>
        <v>B3</v>
      </c>
      <c r="B4">
        <f>IF((AND(A4=0,NOT(ISBLANK('1. Spieltag'!C10)),NOT(ISBLANK('1. Spieltag'!E10)))),'1. Spieltag'!B10,0)</f>
        <v>0</v>
      </c>
      <c r="C4">
        <f>IF((AND(A4=0,NOT(ISBLANK('1. Spieltag'!C10)),NOT(ISBLANK('1. Spieltag'!E10)))),'1. Spieltag'!F10,0)</f>
        <v>0</v>
      </c>
      <c r="D4" t="str">
        <f>IF(A4='1. Spieltag'!B10,'1. Spieltag'!F10,IF(A4='1. Spieltag'!F10,'1. Spieltag'!B10,0))</f>
        <v>B4</v>
      </c>
      <c r="F4" t="str">
        <f>IF('1. Spieltag'!H10&gt;'1. Spieltag'!J10,'1. Spieltag'!G10,IF('1. Spieltag'!J10&gt;'1. Spieltag'!H10,'1. Spieltag'!K10,0))</f>
        <v>B2</v>
      </c>
      <c r="G4">
        <f>IF((AND(F4=0,NOT(ISBLANK('1. Spieltag'!H10)),NOT(ISBLANK('1. Spieltag'!J10)))),'1. Spieltag'!G10,0)</f>
        <v>0</v>
      </c>
      <c r="H4">
        <f>IF((AND(F4=0,NOT(ISBLANK('1. Spieltag'!H10)),NOT(ISBLANK('1. Spieltag'!J10)))),'1. Spieltag'!K10,0)</f>
        <v>0</v>
      </c>
      <c r="I4" t="str">
        <f>IF(F4='1. Spieltag'!G10,'1. Spieltag'!K10,IF(F4='1. Spieltag'!K10,'1. Spieltag'!G10,0))</f>
        <v>B6</v>
      </c>
      <c r="L4" t="str">
        <f>IF('2. Spieltag'!C10&gt;'2. Spieltag'!E10,'2. Spieltag'!B10,IF('2. Spieltag'!E10&gt;'2. Spieltag'!C10,'2. Spieltag'!F10,0))</f>
        <v>B4</v>
      </c>
      <c r="M4">
        <f>IF((AND(L4=0,NOT(ISBLANK('2. Spieltag'!C10)),NOT(ISBLANK('2. Spieltag'!E10)))),'2. Spieltag'!B10,0)</f>
        <v>0</v>
      </c>
      <c r="N4">
        <f>IF((AND(L4=0,NOT(ISBLANK('2. Spieltag'!C10)),NOT(ISBLANK('2. Spieltag'!E10)))),'2. Spieltag'!F10,0)</f>
        <v>0</v>
      </c>
      <c r="O4" t="str">
        <f>IF(L4='2. Spieltag'!B10,'2. Spieltag'!F10,IF(L4='2. Spieltag'!F10,'2. Spieltag'!B10,0))</f>
        <v>B3</v>
      </c>
      <c r="Q4">
        <f>IF('2. Spieltag'!H10&gt;'2. Spieltag'!J10,'2. Spieltag'!G10,IF('2. Spieltag'!J10&gt;'2. Spieltag'!H10,'2. Spieltag'!K10,0))</f>
        <v>0</v>
      </c>
      <c r="R4" t="str">
        <f>IF((AND(Q4=0,NOT(ISBLANK('2. Spieltag'!H10)),NOT(ISBLANK('2. Spieltag'!J10)))),'2. Spieltag'!G10,0)</f>
        <v>B6</v>
      </c>
      <c r="S4" t="str">
        <f>IF((AND(Q4=0,NOT(ISBLANK('2. Spieltag'!H10)),NOT(ISBLANK('2. Spieltag'!J10)))),'2. Spieltag'!K10,0)</f>
        <v>B2</v>
      </c>
      <c r="T4">
        <f>IF(Q4='2. Spieltag'!G10,'2. Spieltag'!K10,IF(Q4='2. Spieltag'!K10,'2. Spieltag'!G10,0))</f>
        <v>0</v>
      </c>
      <c r="W4">
        <f>IF('3. Spieltag'!C10&gt;'3. Spieltag'!E10,'3. Spieltag'!B10,IF('3. Spieltag'!E10&gt;'3. Spieltag'!C10,'3. Spieltag'!F10,0))</f>
        <v>0</v>
      </c>
      <c r="X4" t="str">
        <f>IF((AND(W4=0,NOT(ISBLANK('3. Spieltag'!C10)),NOT(ISBLANK('3. Spieltag'!E10)))),'3. Spieltag'!B10,0)</f>
        <v>B3</v>
      </c>
      <c r="Y4" t="str">
        <f>IF((AND(W4=0,NOT(ISBLANK('3. Spieltag'!C10)),NOT(ISBLANK('3. Spieltag'!E10)))),'3. Spieltag'!F10,0)</f>
        <v>B4</v>
      </c>
      <c r="Z4">
        <f>IF(W4='3. Spieltag'!B10,'3. Spieltag'!F10,IF(W4='3. Spieltag'!F10,'3. Spieltag'!B10,0))</f>
        <v>0</v>
      </c>
      <c r="AB4" t="str">
        <f>IF('3. Spieltag'!H10&gt;'3. Spieltag'!J10,'3. Spieltag'!G10,IF('3. Spieltag'!J10&gt;'3. Spieltag'!H10,'3. Spieltag'!K10,0))</f>
        <v>B2</v>
      </c>
      <c r="AC4">
        <f>IF((AND(AB4=0,NOT(ISBLANK('3. Spieltag'!H10)),NOT(ISBLANK('3. Spieltag'!J10)))),'3. Spieltag'!G10,0)</f>
        <v>0</v>
      </c>
      <c r="AD4">
        <f>IF((AND(AB4=0,NOT(ISBLANK('3. Spieltag'!H10)),NOT(ISBLANK('3. Spieltag'!J10)))),'3. Spieltag'!K10,0)</f>
        <v>0</v>
      </c>
      <c r="AE4" t="str">
        <f>IF(AB4='3. Spieltag'!G10,'3. Spieltag'!K10,IF(AB4='3. Spieltag'!K10,'3. Spieltag'!G10,0))</f>
        <v>B6</v>
      </c>
      <c r="AH4" t="str">
        <f>IF('4. Spieltag'!C10&gt;'4. Spieltag'!E10,'4. Spieltag'!B10,IF('4. Spieltag'!E10&gt;'4. Spieltag'!C10,'4. Spieltag'!F10,0))</f>
        <v>B4</v>
      </c>
      <c r="AI4">
        <f>IF((AND(AH4=0,NOT(ISBLANK('4. Spieltag'!C10)),NOT(ISBLANK('4. Spieltag'!E10)))),'4. Spieltag'!B10,0)</f>
        <v>0</v>
      </c>
      <c r="AJ4">
        <f>IF((AND(AH4=0,NOT(ISBLANK('4. Spieltag'!C10)),NOT(ISBLANK('4. Spieltag'!E10)))),'4. Spieltag'!F10,0)</f>
        <v>0</v>
      </c>
      <c r="AK4" t="str">
        <f>IF(AH4='4. Spieltag'!B10,'4. Spieltag'!F10,IF(AH4='4. Spieltag'!F10,'4. Spieltag'!B10,0))</f>
        <v>B3</v>
      </c>
      <c r="AM4" t="str">
        <f>IF('4. Spieltag'!H10&gt;'4. Spieltag'!J10,'4. Spieltag'!G10,IF('4. Spieltag'!J10&gt;'4. Spieltag'!H10,'4. Spieltag'!K10,0))</f>
        <v>B6</v>
      </c>
      <c r="AN4">
        <f>IF((AND(AM4=0,NOT(ISBLANK('4. Spieltag'!H10)),NOT(ISBLANK('4. Spieltag'!J10)))),'4. Spieltag'!G10,0)</f>
        <v>0</v>
      </c>
      <c r="AO4">
        <f>IF((AND(AM4=0,NOT(ISBLANK('4. Spieltag'!H10)),NOT(ISBLANK('4. Spieltag'!J10)))),'4. Spieltag'!K10,0)</f>
        <v>0</v>
      </c>
      <c r="AP4" t="str">
        <f>IF(AM4='4. Spieltag'!G10,'4. Spieltag'!K10,IF(AM4='4. Spieltag'!K10,'4. Spieltag'!G10,0))</f>
        <v>B2</v>
      </c>
      <c r="AS4" t="str">
        <f>IF('5. Spieltag'!C10&gt;'5. Spieltag'!E10,'5. Spieltag'!B10,IF('5. Spieltag'!E10&gt;'5. Spieltag'!C10,'5. Spieltag'!F10,0))</f>
        <v>B3</v>
      </c>
      <c r="AT4">
        <f>IF((AND(AS4=0,NOT(ISBLANK('5. Spieltag'!C10)),NOT(ISBLANK('5. Spieltag'!E10)))),'5. Spieltag'!B10,0)</f>
        <v>0</v>
      </c>
      <c r="AU4">
        <f>IF((AND(AS4=0,NOT(ISBLANK('5. Spieltag'!C10)),NOT(ISBLANK('5. Spieltag'!E10)))),'5. Spieltag'!F10,0)</f>
        <v>0</v>
      </c>
      <c r="AV4" t="str">
        <f>IF(AS4='5. Spieltag'!B10,'5. Spieltag'!F10,IF(AS4='5. Spieltag'!F10,'5. Spieltag'!B10,0))</f>
        <v>B4</v>
      </c>
      <c r="AX4" t="str">
        <f>IF('5. Spieltag'!H10&gt;'5. Spieltag'!J10,'5. Spieltag'!G10,IF('5. Spieltag'!J10&gt;'5. Spieltag'!H10,'5. Spieltag'!K10,0))</f>
        <v>B2</v>
      </c>
      <c r="AY4">
        <f>IF((AND(AX4=0,NOT(ISBLANK('5. Spieltag'!H10)),NOT(ISBLANK('5. Spieltag'!J10)))),'5. Spieltag'!G10,0)</f>
        <v>0</v>
      </c>
      <c r="AZ4">
        <f>IF((AND(AX4=0,NOT(ISBLANK('5. Spieltag'!H10)),NOT(ISBLANK('5. Spieltag'!J10)))),'5. Spieltag'!K10,0)</f>
        <v>0</v>
      </c>
      <c r="BA4" t="str">
        <f>IF(AX4='5. Spieltag'!G10,'5. Spieltag'!K10,IF(AX4='5. Spieltag'!K10,'5. Spieltag'!G10,0))</f>
        <v>B6</v>
      </c>
    </row>
    <row r="5" spans="1:53" x14ac:dyDescent="0.25">
      <c r="A5" t="str">
        <f>IF('1. Spieltag'!C11&gt;'1. Spieltag'!E11,'1. Spieltag'!B11,IF('1. Spieltag'!E11&gt;'1. Spieltag'!C11,'1. Spieltag'!F11,0))</f>
        <v>A1</v>
      </c>
      <c r="B5">
        <f>IF((AND(A5=0,NOT(ISBLANK('1. Spieltag'!C11)),NOT(ISBLANK('1. Spieltag'!E11)))),'1. Spieltag'!B11,0)</f>
        <v>0</v>
      </c>
      <c r="C5">
        <f>IF((AND(A5=0,NOT(ISBLANK('1. Spieltag'!C11)),NOT(ISBLANK('1. Spieltag'!E11)))),'1. Spieltag'!F11,0)</f>
        <v>0</v>
      </c>
      <c r="D5" t="str">
        <f>IF(A5='1. Spieltag'!B11,'1. Spieltag'!F11,IF(A5='1. Spieltag'!F11,'1. Spieltag'!B11,0))</f>
        <v>A3</v>
      </c>
      <c r="F5" t="str">
        <f>IF('1. Spieltag'!H11&gt;'1. Spieltag'!J11,'1. Spieltag'!G11,IF('1. Spieltag'!J11&gt;'1. Spieltag'!H11,'1. Spieltag'!K11,0))</f>
        <v>B1</v>
      </c>
      <c r="G5">
        <f>IF((AND(F5=0,NOT(ISBLANK('1. Spieltag'!H11)),NOT(ISBLANK('1. Spieltag'!J11)))),'1. Spieltag'!G11,0)</f>
        <v>0</v>
      </c>
      <c r="H5">
        <f>IF((AND(F5=0,NOT(ISBLANK('1. Spieltag'!H11)),NOT(ISBLANK('1. Spieltag'!J11)))),'1. Spieltag'!K11,0)</f>
        <v>0</v>
      </c>
      <c r="I5" t="str">
        <f>IF(F5='1. Spieltag'!G11,'1. Spieltag'!K11,IF(F5='1. Spieltag'!K11,'1. Spieltag'!G11,0))</f>
        <v>B5</v>
      </c>
      <c r="L5" t="str">
        <f>IF('2. Spieltag'!C11&gt;'2. Spieltag'!E11,'2. Spieltag'!B11,IF('2. Spieltag'!E11&gt;'2. Spieltag'!C11,'2. Spieltag'!F11,0))</f>
        <v>A1</v>
      </c>
      <c r="M5">
        <f>IF((AND(L5=0,NOT(ISBLANK('2. Spieltag'!C11)),NOT(ISBLANK('2. Spieltag'!E11)))),'2. Spieltag'!B11,0)</f>
        <v>0</v>
      </c>
      <c r="N5">
        <f>IF((AND(L5=0,NOT(ISBLANK('2. Spieltag'!C11)),NOT(ISBLANK('2. Spieltag'!E11)))),'2. Spieltag'!F11,0)</f>
        <v>0</v>
      </c>
      <c r="O5" t="str">
        <f>IF(L5='2. Spieltag'!B11,'2. Spieltag'!F11,IF(L5='2. Spieltag'!F11,'2. Spieltag'!B11,0))</f>
        <v>A3</v>
      </c>
      <c r="Q5" t="str">
        <f>IF('2. Spieltag'!H11&gt;'2. Spieltag'!J11,'2. Spieltag'!G11,IF('2. Spieltag'!J11&gt;'2. Spieltag'!H11,'2. Spieltag'!K11,0))</f>
        <v>B1</v>
      </c>
      <c r="R5">
        <f>IF((AND(Q5=0,NOT(ISBLANK('2. Spieltag'!H11)),NOT(ISBLANK('2. Spieltag'!J11)))),'2. Spieltag'!G11,0)</f>
        <v>0</v>
      </c>
      <c r="S5">
        <f>IF((AND(Q5=0,NOT(ISBLANK('2. Spieltag'!H11)),NOT(ISBLANK('2. Spieltag'!J11)))),'2. Spieltag'!K11,0)</f>
        <v>0</v>
      </c>
      <c r="T5" t="str">
        <f>IF(Q5='2. Spieltag'!G11,'2. Spieltag'!K11,IF(Q5='2. Spieltag'!K11,'2. Spieltag'!G11,0))</f>
        <v>B5</v>
      </c>
      <c r="W5" t="str">
        <f>IF('3. Spieltag'!C11&gt;'3. Spieltag'!E11,'3. Spieltag'!B11,IF('3. Spieltag'!E11&gt;'3. Spieltag'!C11,'3. Spieltag'!F11,0))</f>
        <v>A1</v>
      </c>
      <c r="X5">
        <f>IF((AND(W5=0,NOT(ISBLANK('3. Spieltag'!C11)),NOT(ISBLANK('3. Spieltag'!E11)))),'3. Spieltag'!B11,0)</f>
        <v>0</v>
      </c>
      <c r="Y5">
        <f>IF((AND(W5=0,NOT(ISBLANK('3. Spieltag'!C11)),NOT(ISBLANK('3. Spieltag'!E11)))),'3. Spieltag'!F11,0)</f>
        <v>0</v>
      </c>
      <c r="Z5" t="str">
        <f>IF(W5='3. Spieltag'!B11,'3. Spieltag'!F11,IF(W5='3. Spieltag'!F11,'3. Spieltag'!B11,0))</f>
        <v>A3</v>
      </c>
      <c r="AB5" t="str">
        <f>IF('3. Spieltag'!H11&gt;'3. Spieltag'!J11,'3. Spieltag'!G11,IF('3. Spieltag'!J11&gt;'3. Spieltag'!H11,'3. Spieltag'!K11,0))</f>
        <v>B1</v>
      </c>
      <c r="AC5">
        <f>IF((AND(AB5=0,NOT(ISBLANK('3. Spieltag'!H11)),NOT(ISBLANK('3. Spieltag'!J11)))),'3. Spieltag'!G11,0)</f>
        <v>0</v>
      </c>
      <c r="AD5">
        <f>IF((AND(AB5=0,NOT(ISBLANK('3. Spieltag'!H11)),NOT(ISBLANK('3. Spieltag'!J11)))),'3. Spieltag'!K11,0)</f>
        <v>0</v>
      </c>
      <c r="AE5" t="str">
        <f>IF(AB5='3. Spieltag'!G11,'3. Spieltag'!K11,IF(AB5='3. Spieltag'!K11,'3. Spieltag'!G11,0))</f>
        <v>B5</v>
      </c>
      <c r="AH5" t="str">
        <f>IF('4. Spieltag'!C11&gt;'4. Spieltag'!E11,'4. Spieltag'!B11,IF('4. Spieltag'!E11&gt;'4. Spieltag'!C11,'4. Spieltag'!F11,0))</f>
        <v>A1</v>
      </c>
      <c r="AI5">
        <f>IF((AND(AH5=0,NOT(ISBLANK('4. Spieltag'!C11)),NOT(ISBLANK('4. Spieltag'!E11)))),'4. Spieltag'!B11,0)</f>
        <v>0</v>
      </c>
      <c r="AJ5">
        <f>IF((AND(AH5=0,NOT(ISBLANK('4. Spieltag'!C11)),NOT(ISBLANK('4. Spieltag'!E11)))),'4. Spieltag'!F11,0)</f>
        <v>0</v>
      </c>
      <c r="AK5" t="str">
        <f>IF(AH5='4. Spieltag'!B11,'4. Spieltag'!F11,IF(AH5='4. Spieltag'!F11,'4. Spieltag'!B11,0))</f>
        <v>A3</v>
      </c>
      <c r="AM5" t="str">
        <f>IF('4. Spieltag'!H11&gt;'4. Spieltag'!J11,'4. Spieltag'!G11,IF('4. Spieltag'!J11&gt;'4. Spieltag'!H11,'4. Spieltag'!K11,0))</f>
        <v>B1</v>
      </c>
      <c r="AN5">
        <f>IF((AND(AM5=0,NOT(ISBLANK('4. Spieltag'!H11)),NOT(ISBLANK('4. Spieltag'!J11)))),'4. Spieltag'!G11,0)</f>
        <v>0</v>
      </c>
      <c r="AO5">
        <f>IF((AND(AM5=0,NOT(ISBLANK('4. Spieltag'!H11)),NOT(ISBLANK('4. Spieltag'!J11)))),'4. Spieltag'!K11,0)</f>
        <v>0</v>
      </c>
      <c r="AP5" t="str">
        <f>IF(AM5='4. Spieltag'!G11,'4. Spieltag'!K11,IF(AM5='4. Spieltag'!K11,'4. Spieltag'!G11,0))</f>
        <v>B5</v>
      </c>
      <c r="AS5" t="str">
        <f>IF('5. Spieltag'!C11&gt;'5. Spieltag'!E11,'5. Spieltag'!B11,IF('5. Spieltag'!E11&gt;'5. Spieltag'!C11,'5. Spieltag'!F11,0))</f>
        <v>A1</v>
      </c>
      <c r="AT5">
        <f>IF((AND(AS5=0,NOT(ISBLANK('5. Spieltag'!C11)),NOT(ISBLANK('5. Spieltag'!E11)))),'5. Spieltag'!B11,0)</f>
        <v>0</v>
      </c>
      <c r="AU5">
        <f>IF((AND(AS5=0,NOT(ISBLANK('5. Spieltag'!C11)),NOT(ISBLANK('5. Spieltag'!E11)))),'5. Spieltag'!F11,0)</f>
        <v>0</v>
      </c>
      <c r="AV5" t="str">
        <f>IF(AS5='5. Spieltag'!B11,'5. Spieltag'!F11,IF(AS5='5. Spieltag'!F11,'5. Spieltag'!B11,0))</f>
        <v>A3</v>
      </c>
      <c r="AX5" t="str">
        <f>IF('5. Spieltag'!H11&gt;'5. Spieltag'!J11,'5. Spieltag'!G11,IF('5. Spieltag'!J11&gt;'5. Spieltag'!H11,'5. Spieltag'!K11,0))</f>
        <v>B1</v>
      </c>
      <c r="AY5">
        <f>IF((AND(AX5=0,NOT(ISBLANK('5. Spieltag'!H11)),NOT(ISBLANK('5. Spieltag'!J11)))),'5. Spieltag'!G11,0)</f>
        <v>0</v>
      </c>
      <c r="AZ5">
        <f>IF((AND(AX5=0,NOT(ISBLANK('5. Spieltag'!H11)),NOT(ISBLANK('5. Spieltag'!J11)))),'5. Spieltag'!K11,0)</f>
        <v>0</v>
      </c>
      <c r="BA5" t="str">
        <f>IF(AX5='5. Spieltag'!G11,'5. Spieltag'!K11,IF(AX5='5. Spieltag'!K11,'5. Spieltag'!G11,0))</f>
        <v>B5</v>
      </c>
    </row>
    <row r="6" spans="1:53" x14ac:dyDescent="0.25">
      <c r="A6" t="str">
        <f>IF('1. Spieltag'!C12&gt;'1. Spieltag'!E12,'1. Spieltag'!B12,IF('1. Spieltag'!E12&gt;'1. Spieltag'!C12,'1. Spieltag'!F12,0))</f>
        <v>B2</v>
      </c>
      <c r="B6">
        <f>IF((AND(A6=0,NOT(ISBLANK('1. Spieltag'!C12)),NOT(ISBLANK('1. Spieltag'!E12)))),'1. Spieltag'!B12,0)</f>
        <v>0</v>
      </c>
      <c r="C6">
        <f>IF((AND(A6=0,NOT(ISBLANK('1. Spieltag'!C12)),NOT(ISBLANK('1. Spieltag'!E12)))),'1. Spieltag'!F12,0)</f>
        <v>0</v>
      </c>
      <c r="D6" t="str">
        <f>IF(A6='1. Spieltag'!B12,'1. Spieltag'!F12,IF(A6='1. Spieltag'!F12,'1. Spieltag'!B12,0))</f>
        <v>B3</v>
      </c>
      <c r="F6" t="str">
        <f>IF('1. Spieltag'!H12&gt;'1. Spieltag'!J12,'1. Spieltag'!G12,IF('1. Spieltag'!J12&gt;'1. Spieltag'!H12,'1. Spieltag'!K12,0))</f>
        <v>B4</v>
      </c>
      <c r="G6">
        <f>IF((AND(F6=0,NOT(ISBLANK('1. Spieltag'!H12)),NOT(ISBLANK('1. Spieltag'!J12)))),'1. Spieltag'!G12,0)</f>
        <v>0</v>
      </c>
      <c r="H6">
        <f>IF((AND(F6=0,NOT(ISBLANK('1. Spieltag'!H12)),NOT(ISBLANK('1. Spieltag'!J12)))),'1. Spieltag'!K12,0)</f>
        <v>0</v>
      </c>
      <c r="I6" t="str">
        <f>IF(F6='1. Spieltag'!G12,'1. Spieltag'!K12,IF(F6='1. Spieltag'!K12,'1. Spieltag'!G12,0))</f>
        <v>B6</v>
      </c>
      <c r="L6" t="str">
        <f>IF('2. Spieltag'!C12&gt;'2. Spieltag'!E12,'2. Spieltag'!B12,IF('2. Spieltag'!E12&gt;'2. Spieltag'!C12,'2. Spieltag'!F12,0))</f>
        <v>B3</v>
      </c>
      <c r="M6">
        <f>IF((AND(L6=0,NOT(ISBLANK('2. Spieltag'!C12)),NOT(ISBLANK('2. Spieltag'!E12)))),'2. Spieltag'!B12,0)</f>
        <v>0</v>
      </c>
      <c r="N6">
        <f>IF((AND(L6=0,NOT(ISBLANK('2. Spieltag'!C12)),NOT(ISBLANK('2. Spieltag'!E12)))),'2. Spieltag'!F12,0)</f>
        <v>0</v>
      </c>
      <c r="O6" t="str">
        <f>IF(L6='2. Spieltag'!B12,'2. Spieltag'!F12,IF(L6='2. Spieltag'!F12,'2. Spieltag'!B12,0))</f>
        <v>B2</v>
      </c>
      <c r="Q6">
        <f>IF('2. Spieltag'!H12&gt;'2. Spieltag'!J12,'2. Spieltag'!G12,IF('2. Spieltag'!J12&gt;'2. Spieltag'!H12,'2. Spieltag'!K12,0))</f>
        <v>0</v>
      </c>
      <c r="R6" t="str">
        <f>IF((AND(Q6=0,NOT(ISBLANK('2. Spieltag'!H12)),NOT(ISBLANK('2. Spieltag'!J12)))),'2. Spieltag'!G12,0)</f>
        <v>B6</v>
      </c>
      <c r="S6" t="str">
        <f>IF((AND(Q6=0,NOT(ISBLANK('2. Spieltag'!H12)),NOT(ISBLANK('2. Spieltag'!J12)))),'2. Spieltag'!K12,0)</f>
        <v>B4</v>
      </c>
      <c r="T6">
        <f>IF(Q6='2. Spieltag'!G12,'2. Spieltag'!K12,IF(Q6='2. Spieltag'!K12,'2. Spieltag'!G12,0))</f>
        <v>0</v>
      </c>
      <c r="W6" t="str">
        <f>IF('3. Spieltag'!C12&gt;'3. Spieltag'!E12,'3. Spieltag'!B12,IF('3. Spieltag'!E12&gt;'3. Spieltag'!C12,'3. Spieltag'!F12,0))</f>
        <v>B2</v>
      </c>
      <c r="X6">
        <f>IF((AND(W6=0,NOT(ISBLANK('3. Spieltag'!C12)),NOT(ISBLANK('3. Spieltag'!E12)))),'3. Spieltag'!B12,0)</f>
        <v>0</v>
      </c>
      <c r="Y6">
        <f>IF((AND(W6=0,NOT(ISBLANK('3. Spieltag'!C12)),NOT(ISBLANK('3. Spieltag'!E12)))),'3. Spieltag'!F12,0)</f>
        <v>0</v>
      </c>
      <c r="Z6" t="str">
        <f>IF(W6='3. Spieltag'!B12,'3. Spieltag'!F12,IF(W6='3. Spieltag'!F12,'3. Spieltag'!B12,0))</f>
        <v>B3</v>
      </c>
      <c r="AB6" t="str">
        <f>IF('3. Spieltag'!H12&gt;'3. Spieltag'!J12,'3. Spieltag'!G12,IF('3. Spieltag'!J12&gt;'3. Spieltag'!H12,'3. Spieltag'!K12,0))</f>
        <v>B4</v>
      </c>
      <c r="AC6">
        <f>IF((AND(AB6=0,NOT(ISBLANK('3. Spieltag'!H12)),NOT(ISBLANK('3. Spieltag'!J12)))),'3. Spieltag'!G12,0)</f>
        <v>0</v>
      </c>
      <c r="AD6">
        <f>IF((AND(AB6=0,NOT(ISBLANK('3. Spieltag'!H12)),NOT(ISBLANK('3. Spieltag'!J12)))),'3. Spieltag'!K12,0)</f>
        <v>0</v>
      </c>
      <c r="AE6" t="str">
        <f>IF(AB6='3. Spieltag'!G12,'3. Spieltag'!K12,IF(AB6='3. Spieltag'!K12,'3. Spieltag'!G12,0))</f>
        <v>B6</v>
      </c>
      <c r="AH6" t="str">
        <f>IF('4. Spieltag'!C12&gt;'4. Spieltag'!E12,'4. Spieltag'!B12,IF('4. Spieltag'!E12&gt;'4. Spieltag'!C12,'4. Spieltag'!F12,0))</f>
        <v>B2</v>
      </c>
      <c r="AI6">
        <f>IF((AND(AH6=0,NOT(ISBLANK('4. Spieltag'!C12)),NOT(ISBLANK('4. Spieltag'!E12)))),'4. Spieltag'!B12,0)</f>
        <v>0</v>
      </c>
      <c r="AJ6">
        <f>IF((AND(AH6=0,NOT(ISBLANK('4. Spieltag'!C12)),NOT(ISBLANK('4. Spieltag'!E12)))),'4. Spieltag'!F12,0)</f>
        <v>0</v>
      </c>
      <c r="AK6" t="str">
        <f>IF(AH6='4. Spieltag'!B12,'4. Spieltag'!F12,IF(AH6='4. Spieltag'!F12,'4. Spieltag'!B12,0))</f>
        <v>B3</v>
      </c>
      <c r="AM6" t="str">
        <f>IF('4. Spieltag'!H12&gt;'4. Spieltag'!J12,'4. Spieltag'!G12,IF('4. Spieltag'!J12&gt;'4. Spieltag'!H12,'4. Spieltag'!K12,0))</f>
        <v>B4</v>
      </c>
      <c r="AN6">
        <f>IF((AND(AM6=0,NOT(ISBLANK('4. Spieltag'!H12)),NOT(ISBLANK('4. Spieltag'!J12)))),'4. Spieltag'!G12,0)</f>
        <v>0</v>
      </c>
      <c r="AO6">
        <f>IF((AND(AM6=0,NOT(ISBLANK('4. Spieltag'!H12)),NOT(ISBLANK('4. Spieltag'!J12)))),'4. Spieltag'!K12,0)</f>
        <v>0</v>
      </c>
      <c r="AP6" t="str">
        <f>IF(AM6='4. Spieltag'!G12,'4. Spieltag'!K12,IF(AM6='4. Spieltag'!K12,'4. Spieltag'!G12,0))</f>
        <v>B6</v>
      </c>
      <c r="AS6" t="str">
        <f>IF('5. Spieltag'!C12&gt;'5. Spieltag'!E12,'5. Spieltag'!B12,IF('5. Spieltag'!E12&gt;'5. Spieltag'!C12,'5. Spieltag'!F12,0))</f>
        <v>B3</v>
      </c>
      <c r="AT6">
        <f>IF((AND(AS6=0,NOT(ISBLANK('5. Spieltag'!C12)),NOT(ISBLANK('5. Spieltag'!E12)))),'5. Spieltag'!B12,0)</f>
        <v>0</v>
      </c>
      <c r="AU6">
        <f>IF((AND(AS6=0,NOT(ISBLANK('5. Spieltag'!C12)),NOT(ISBLANK('5. Spieltag'!E12)))),'5. Spieltag'!F12,0)</f>
        <v>0</v>
      </c>
      <c r="AV6" t="str">
        <f>IF(AS6='5. Spieltag'!B12,'5. Spieltag'!F12,IF(AS6='5. Spieltag'!F12,'5. Spieltag'!B12,0))</f>
        <v>B2</v>
      </c>
      <c r="AX6" t="str">
        <f>IF('5. Spieltag'!H12&gt;'5. Spieltag'!J12,'5. Spieltag'!G12,IF('5. Spieltag'!J12&gt;'5. Spieltag'!H12,'5. Spieltag'!K12,0))</f>
        <v>B4</v>
      </c>
      <c r="AY6">
        <f>IF((AND(AX6=0,NOT(ISBLANK('5. Spieltag'!H12)),NOT(ISBLANK('5. Spieltag'!J12)))),'5. Spieltag'!G12,0)</f>
        <v>0</v>
      </c>
      <c r="AZ6">
        <f>IF((AND(AX6=0,NOT(ISBLANK('5. Spieltag'!H12)),NOT(ISBLANK('5. Spieltag'!J12)))),'5. Spieltag'!K12,0)</f>
        <v>0</v>
      </c>
      <c r="BA6" t="str">
        <f>IF(AX6='5. Spieltag'!G12,'5. Spieltag'!K12,IF(AX6='5. Spieltag'!K12,'5. Spieltag'!G12,0))</f>
        <v>B6</v>
      </c>
    </row>
    <row r="7" spans="1:53" x14ac:dyDescent="0.25">
      <c r="A7" t="str">
        <f>IF('1. Spieltag'!C13&gt;'1. Spieltag'!E13,'1. Spieltag'!B13,IF('1. Spieltag'!E13&gt;'1. Spieltag'!C13,'1. Spieltag'!F13,0))</f>
        <v>A1</v>
      </c>
      <c r="B7">
        <f>IF((AND(A7=0,NOT(ISBLANK('1. Spieltag'!C13)),NOT(ISBLANK('1. Spieltag'!E13)))),'1. Spieltag'!B13,0)</f>
        <v>0</v>
      </c>
      <c r="C7">
        <f>IF((AND(A7=0,NOT(ISBLANK('1. Spieltag'!C13)),NOT(ISBLANK('1. Spieltag'!E13)))),'1. Spieltag'!F13,0)</f>
        <v>0</v>
      </c>
      <c r="D7" t="str">
        <f>IF(A7='1. Spieltag'!B13,'1. Spieltag'!F13,IF(A7='1. Spieltag'!F13,'1. Spieltag'!B13,0))</f>
        <v>A2</v>
      </c>
      <c r="F7" t="str">
        <f>IF('1. Spieltag'!H13&gt;'1. Spieltag'!J13,'1. Spieltag'!G13,IF('1. Spieltag'!J13&gt;'1. Spieltag'!H13,'1. Spieltag'!K13,0))</f>
        <v>B3</v>
      </c>
      <c r="G7">
        <f>IF((AND(F7=0,NOT(ISBLANK('1. Spieltag'!H13)),NOT(ISBLANK('1. Spieltag'!J13)))),'1. Spieltag'!G13,0)</f>
        <v>0</v>
      </c>
      <c r="H7">
        <f>IF((AND(F7=0,NOT(ISBLANK('1. Spieltag'!H13)),NOT(ISBLANK('1. Spieltag'!J13)))),'1. Spieltag'!K13,0)</f>
        <v>0</v>
      </c>
      <c r="I7" t="str">
        <f>IF(F7='1. Spieltag'!G13,'1. Spieltag'!K13,IF(F7='1. Spieltag'!K13,'1. Spieltag'!G13,0))</f>
        <v>B1</v>
      </c>
      <c r="L7">
        <f>IF('2. Spieltag'!C13&gt;'2. Spieltag'!E13,'2. Spieltag'!B13,IF('2. Spieltag'!E13&gt;'2. Spieltag'!C13,'2. Spieltag'!F13,0))</f>
        <v>0</v>
      </c>
      <c r="M7" t="str">
        <f>IF((AND(L7=0,NOT(ISBLANK('2. Spieltag'!C13)),NOT(ISBLANK('2. Spieltag'!E13)))),'2. Spieltag'!B13,0)</f>
        <v>A1</v>
      </c>
      <c r="N7" t="str">
        <f>IF((AND(L7=0,NOT(ISBLANK('2. Spieltag'!C13)),NOT(ISBLANK('2. Spieltag'!E13)))),'2. Spieltag'!F13,0)</f>
        <v>A2</v>
      </c>
      <c r="O7">
        <f>IF(L7='2. Spieltag'!B13,'2. Spieltag'!F13,IF(L7='2. Spieltag'!F13,'2. Spieltag'!B13,0))</f>
        <v>0</v>
      </c>
      <c r="Q7" t="str">
        <f>IF('2. Spieltag'!H13&gt;'2. Spieltag'!J13,'2. Spieltag'!G13,IF('2. Spieltag'!J13&gt;'2. Spieltag'!H13,'2. Spieltag'!K13,0))</f>
        <v>B3</v>
      </c>
      <c r="R7">
        <f>IF((AND(Q7=0,NOT(ISBLANK('2. Spieltag'!H13)),NOT(ISBLANK('2. Spieltag'!J13)))),'2. Spieltag'!G13,0)</f>
        <v>0</v>
      </c>
      <c r="S7">
        <f>IF((AND(Q7=0,NOT(ISBLANK('2. Spieltag'!H13)),NOT(ISBLANK('2. Spieltag'!J13)))),'2. Spieltag'!K13,0)</f>
        <v>0</v>
      </c>
      <c r="T7" t="str">
        <f>IF(Q7='2. Spieltag'!G13,'2. Spieltag'!K13,IF(Q7='2. Spieltag'!K13,'2. Spieltag'!G13,0))</f>
        <v>B1</v>
      </c>
      <c r="W7" t="str">
        <f>IF('3. Spieltag'!C13&gt;'3. Spieltag'!E13,'3. Spieltag'!B13,IF('3. Spieltag'!E13&gt;'3. Spieltag'!C13,'3. Spieltag'!F13,0))</f>
        <v>A1</v>
      </c>
      <c r="X7">
        <f>IF((AND(W7=0,NOT(ISBLANK('3. Spieltag'!C13)),NOT(ISBLANK('3. Spieltag'!E13)))),'3. Spieltag'!B13,0)</f>
        <v>0</v>
      </c>
      <c r="Y7">
        <f>IF((AND(W7=0,NOT(ISBLANK('3. Spieltag'!C13)),NOT(ISBLANK('3. Spieltag'!E13)))),'3. Spieltag'!F13,0)</f>
        <v>0</v>
      </c>
      <c r="Z7" t="str">
        <f>IF(W7='3. Spieltag'!B13,'3. Spieltag'!F13,IF(W7='3. Spieltag'!F13,'3. Spieltag'!B13,0))</f>
        <v>A2</v>
      </c>
      <c r="AB7" t="str">
        <f>IF('3. Spieltag'!H13&gt;'3. Spieltag'!J13,'3. Spieltag'!G13,IF('3. Spieltag'!J13&gt;'3. Spieltag'!H13,'3. Spieltag'!K13,0))</f>
        <v>B3</v>
      </c>
      <c r="AC7">
        <f>IF((AND(AB7=0,NOT(ISBLANK('3. Spieltag'!H13)),NOT(ISBLANK('3. Spieltag'!J13)))),'3. Spieltag'!G13,0)</f>
        <v>0</v>
      </c>
      <c r="AD7">
        <f>IF((AND(AB7=0,NOT(ISBLANK('3. Spieltag'!H13)),NOT(ISBLANK('3. Spieltag'!J13)))),'3. Spieltag'!K13,0)</f>
        <v>0</v>
      </c>
      <c r="AE7" t="str">
        <f>IF(AB7='3. Spieltag'!G13,'3. Spieltag'!K13,IF(AB7='3. Spieltag'!K13,'3. Spieltag'!G13,0))</f>
        <v>B1</v>
      </c>
      <c r="AH7" t="str">
        <f>IF('4. Spieltag'!C13&gt;'4. Spieltag'!E13,'4. Spieltag'!B13,IF('4. Spieltag'!E13&gt;'4. Spieltag'!C13,'4. Spieltag'!F13,0))</f>
        <v>A1</v>
      </c>
      <c r="AI7">
        <f>IF((AND(AH7=0,NOT(ISBLANK('4. Spieltag'!C13)),NOT(ISBLANK('4. Spieltag'!E13)))),'4. Spieltag'!B13,0)</f>
        <v>0</v>
      </c>
      <c r="AJ7">
        <f>IF((AND(AH7=0,NOT(ISBLANK('4. Spieltag'!C13)),NOT(ISBLANK('4. Spieltag'!E13)))),'4. Spieltag'!F13,0)</f>
        <v>0</v>
      </c>
      <c r="AK7" t="str">
        <f>IF(AH7='4. Spieltag'!B13,'4. Spieltag'!F13,IF(AH7='4. Spieltag'!F13,'4. Spieltag'!B13,0))</f>
        <v>A2</v>
      </c>
      <c r="AM7" t="str">
        <f>IF('4. Spieltag'!H13&gt;'4. Spieltag'!J13,'4. Spieltag'!G13,IF('4. Spieltag'!J13&gt;'4. Spieltag'!H13,'4. Spieltag'!K13,0))</f>
        <v>B3</v>
      </c>
      <c r="AN7">
        <f>IF((AND(AM7=0,NOT(ISBLANK('4. Spieltag'!H13)),NOT(ISBLANK('4. Spieltag'!J13)))),'4. Spieltag'!G13,0)</f>
        <v>0</v>
      </c>
      <c r="AO7">
        <f>IF((AND(AM7=0,NOT(ISBLANK('4. Spieltag'!H13)),NOT(ISBLANK('4. Spieltag'!J13)))),'4. Spieltag'!K13,0)</f>
        <v>0</v>
      </c>
      <c r="AP7" t="str">
        <f>IF(AM7='4. Spieltag'!G13,'4. Spieltag'!K13,IF(AM7='4. Spieltag'!K13,'4. Spieltag'!G13,0))</f>
        <v>B1</v>
      </c>
      <c r="AS7" t="str">
        <f>IF('5. Spieltag'!C13&gt;'5. Spieltag'!E13,'5. Spieltag'!B13,IF('5. Spieltag'!E13&gt;'5. Spieltag'!C13,'5. Spieltag'!F13,0))</f>
        <v>A1</v>
      </c>
      <c r="AT7">
        <f>IF((AND(AS7=0,NOT(ISBLANK('5. Spieltag'!C13)),NOT(ISBLANK('5. Spieltag'!E13)))),'5. Spieltag'!B13,0)</f>
        <v>0</v>
      </c>
      <c r="AU7">
        <f>IF((AND(AS7=0,NOT(ISBLANK('5. Spieltag'!C13)),NOT(ISBLANK('5. Spieltag'!E13)))),'5. Spieltag'!F13,0)</f>
        <v>0</v>
      </c>
      <c r="AV7" t="str">
        <f>IF(AS7='5. Spieltag'!B13,'5. Spieltag'!F13,IF(AS7='5. Spieltag'!F13,'5. Spieltag'!B13,0))</f>
        <v>A2</v>
      </c>
      <c r="AX7" t="str">
        <f>IF('5. Spieltag'!H13&gt;'5. Spieltag'!J13,'5. Spieltag'!G13,IF('5. Spieltag'!J13&gt;'5. Spieltag'!H13,'5. Spieltag'!K13,0))</f>
        <v>B1</v>
      </c>
      <c r="AY7">
        <f>IF((AND(AX7=0,NOT(ISBLANK('5. Spieltag'!H13)),NOT(ISBLANK('5. Spieltag'!J13)))),'5. Spieltag'!G13,0)</f>
        <v>0</v>
      </c>
      <c r="AZ7">
        <f>IF((AND(AX7=0,NOT(ISBLANK('5. Spieltag'!H13)),NOT(ISBLANK('5. Spieltag'!J13)))),'5. Spieltag'!K13,0)</f>
        <v>0</v>
      </c>
      <c r="BA7" t="str">
        <f>IF(AX7='5. Spieltag'!G13,'5. Spieltag'!K13,IF(AX7='5. Spieltag'!K13,'5. Spieltag'!G13,0))</f>
        <v>B3</v>
      </c>
    </row>
    <row r="8" spans="1:53" x14ac:dyDescent="0.25">
      <c r="A8" t="str">
        <f>IF('1. Spieltag'!C14&gt;'1. Spieltag'!E14,'1. Spieltag'!B14,IF('1. Spieltag'!E14&gt;'1. Spieltag'!C14,'1. Spieltag'!F14,0))</f>
        <v>B4</v>
      </c>
      <c r="B8">
        <f>IF((AND(A8=0,NOT(ISBLANK('1. Spieltag'!C14)),NOT(ISBLANK('1. Spieltag'!E14)))),'1. Spieltag'!B14,0)</f>
        <v>0</v>
      </c>
      <c r="C8">
        <f>IF((AND(A8=0,NOT(ISBLANK('1. Spieltag'!C14)),NOT(ISBLANK('1. Spieltag'!E14)))),'1. Spieltag'!F14,0)</f>
        <v>0</v>
      </c>
      <c r="D8" t="str">
        <f>IF(A8='1. Spieltag'!B14,'1. Spieltag'!F14,IF(A8='1. Spieltag'!F14,'1. Spieltag'!B14,0))</f>
        <v>B2</v>
      </c>
      <c r="F8" t="str">
        <f>IF('1. Spieltag'!H14&gt;'1. Spieltag'!J14,'1. Spieltag'!G14,IF('1. Spieltag'!J14&gt;'1. Spieltag'!H14,'1. Spieltag'!K14,0))</f>
        <v>B1</v>
      </c>
      <c r="G8">
        <f>IF((AND(F8=0,NOT(ISBLANK('1. Spieltag'!H14)),NOT(ISBLANK('1. Spieltag'!J14)))),'1. Spieltag'!G14,0)</f>
        <v>0</v>
      </c>
      <c r="H8">
        <f>IF((AND(F8=0,NOT(ISBLANK('1. Spieltag'!H14)),NOT(ISBLANK('1. Spieltag'!J14)))),'1. Spieltag'!K14,0)</f>
        <v>0</v>
      </c>
      <c r="I8" t="str">
        <f>IF(F8='1. Spieltag'!G14,'1. Spieltag'!K14,IF(F8='1. Spieltag'!K14,'1. Spieltag'!G14,0))</f>
        <v>B6</v>
      </c>
      <c r="L8" t="str">
        <f>IF('2. Spieltag'!C14&gt;'2. Spieltag'!E14,'2. Spieltag'!B14,IF('2. Spieltag'!E14&gt;'2. Spieltag'!C14,'2. Spieltag'!F14,0))</f>
        <v>B4</v>
      </c>
      <c r="M8">
        <f>IF((AND(L8=0,NOT(ISBLANK('2. Spieltag'!C14)),NOT(ISBLANK('2. Spieltag'!E14)))),'2. Spieltag'!B14,0)</f>
        <v>0</v>
      </c>
      <c r="N8">
        <f>IF((AND(L8=0,NOT(ISBLANK('2. Spieltag'!C14)),NOT(ISBLANK('2. Spieltag'!E14)))),'2. Spieltag'!F14,0)</f>
        <v>0</v>
      </c>
      <c r="O8" t="str">
        <f>IF(L8='2. Spieltag'!B14,'2. Spieltag'!F14,IF(L8='2. Spieltag'!F14,'2. Spieltag'!B14,0))</f>
        <v>B2</v>
      </c>
      <c r="Q8" t="str">
        <f>IF('2. Spieltag'!H14&gt;'2. Spieltag'!J14,'2. Spieltag'!G14,IF('2. Spieltag'!J14&gt;'2. Spieltag'!H14,'2. Spieltag'!K14,0))</f>
        <v>B6</v>
      </c>
      <c r="R8">
        <f>IF((AND(Q8=0,NOT(ISBLANK('2. Spieltag'!H14)),NOT(ISBLANK('2. Spieltag'!J14)))),'2. Spieltag'!G14,0)</f>
        <v>0</v>
      </c>
      <c r="S8">
        <f>IF((AND(Q8=0,NOT(ISBLANK('2. Spieltag'!H14)),NOT(ISBLANK('2. Spieltag'!J14)))),'2. Spieltag'!K14,0)</f>
        <v>0</v>
      </c>
      <c r="T8" t="str">
        <f>IF(Q8='2. Spieltag'!G14,'2. Spieltag'!K14,IF(Q8='2. Spieltag'!K14,'2. Spieltag'!G14,0))</f>
        <v>B1</v>
      </c>
      <c r="W8" t="str">
        <f>IF('3. Spieltag'!C14&gt;'3. Spieltag'!E14,'3. Spieltag'!B14,IF('3. Spieltag'!E14&gt;'3. Spieltag'!C14,'3. Spieltag'!F14,0))</f>
        <v>B2</v>
      </c>
      <c r="X8">
        <f>IF((AND(W8=0,NOT(ISBLANK('3. Spieltag'!C14)),NOT(ISBLANK('3. Spieltag'!E14)))),'3. Spieltag'!B14,0)</f>
        <v>0</v>
      </c>
      <c r="Y8">
        <f>IF((AND(W8=0,NOT(ISBLANK('3. Spieltag'!C14)),NOT(ISBLANK('3. Spieltag'!E14)))),'3. Spieltag'!F14,0)</f>
        <v>0</v>
      </c>
      <c r="Z8" t="str">
        <f>IF(W8='3. Spieltag'!B14,'3. Spieltag'!F14,IF(W8='3. Spieltag'!F14,'3. Spieltag'!B14,0))</f>
        <v>B4</v>
      </c>
      <c r="AB8" t="str">
        <f>IF('3. Spieltag'!H14&gt;'3. Spieltag'!J14,'3. Spieltag'!G14,IF('3. Spieltag'!J14&gt;'3. Spieltag'!H14,'3. Spieltag'!K14,0))</f>
        <v>B1</v>
      </c>
      <c r="AC8">
        <f>IF((AND(AB8=0,NOT(ISBLANK('3. Spieltag'!H14)),NOT(ISBLANK('3. Spieltag'!J14)))),'3. Spieltag'!G14,0)</f>
        <v>0</v>
      </c>
      <c r="AD8">
        <f>IF((AND(AB8=0,NOT(ISBLANK('3. Spieltag'!H14)),NOT(ISBLANK('3. Spieltag'!J14)))),'3. Spieltag'!K14,0)</f>
        <v>0</v>
      </c>
      <c r="AE8" t="str">
        <f>IF(AB8='3. Spieltag'!G14,'3. Spieltag'!K14,IF(AB8='3. Spieltag'!K14,'3. Spieltag'!G14,0))</f>
        <v>B6</v>
      </c>
      <c r="AH8" t="str">
        <f>IF('4. Spieltag'!C14&gt;'4. Spieltag'!E14,'4. Spieltag'!B14,IF('4. Spieltag'!E14&gt;'4. Spieltag'!C14,'4. Spieltag'!F14,0))</f>
        <v>B4</v>
      </c>
      <c r="AI8">
        <f>IF((AND(AH8=0,NOT(ISBLANK('4. Spieltag'!C14)),NOT(ISBLANK('4. Spieltag'!E14)))),'4. Spieltag'!B14,0)</f>
        <v>0</v>
      </c>
      <c r="AJ8">
        <f>IF((AND(AH8=0,NOT(ISBLANK('4. Spieltag'!C14)),NOT(ISBLANK('4. Spieltag'!E14)))),'4. Spieltag'!F14,0)</f>
        <v>0</v>
      </c>
      <c r="AK8" t="str">
        <f>IF(AH8='4. Spieltag'!B14,'4. Spieltag'!F14,IF(AH8='4. Spieltag'!F14,'4. Spieltag'!B14,0))</f>
        <v>B2</v>
      </c>
      <c r="AM8" t="str">
        <f>IF('4. Spieltag'!H14&gt;'4. Spieltag'!J14,'4. Spieltag'!G14,IF('4. Spieltag'!J14&gt;'4. Spieltag'!H14,'4. Spieltag'!K14,0))</f>
        <v>B1</v>
      </c>
      <c r="AN8">
        <f>IF((AND(AM8=0,NOT(ISBLANK('4. Spieltag'!H14)),NOT(ISBLANK('4. Spieltag'!J14)))),'4. Spieltag'!G14,0)</f>
        <v>0</v>
      </c>
      <c r="AO8">
        <f>IF((AND(AM8=0,NOT(ISBLANK('4. Spieltag'!H14)),NOT(ISBLANK('4. Spieltag'!J14)))),'4. Spieltag'!K14,0)</f>
        <v>0</v>
      </c>
      <c r="AP8" t="str">
        <f>IF(AM8='4. Spieltag'!G14,'4. Spieltag'!K14,IF(AM8='4. Spieltag'!K14,'4. Spieltag'!G14,0))</f>
        <v>B6</v>
      </c>
      <c r="AS8" t="str">
        <f>IF('5. Spieltag'!C14&gt;'5. Spieltag'!E14,'5. Spieltag'!B14,IF('5. Spieltag'!E14&gt;'5. Spieltag'!C14,'5. Spieltag'!F14,0))</f>
        <v>B2</v>
      </c>
      <c r="AT8">
        <f>IF((AND(AS8=0,NOT(ISBLANK('5. Spieltag'!C14)),NOT(ISBLANK('5. Spieltag'!E14)))),'5. Spieltag'!B14,0)</f>
        <v>0</v>
      </c>
      <c r="AU8">
        <f>IF((AND(AS8=0,NOT(ISBLANK('5. Spieltag'!C14)),NOT(ISBLANK('5. Spieltag'!E14)))),'5. Spieltag'!F14,0)</f>
        <v>0</v>
      </c>
      <c r="AV8" t="str">
        <f>IF(AS8='5. Spieltag'!B14,'5. Spieltag'!F14,IF(AS8='5. Spieltag'!F14,'5. Spieltag'!B14,0))</f>
        <v>B4</v>
      </c>
      <c r="AX8" t="str">
        <f>IF('5. Spieltag'!H14&gt;'5. Spieltag'!J14,'5. Spieltag'!G14,IF('5. Spieltag'!J14&gt;'5. Spieltag'!H14,'5. Spieltag'!K14,0))</f>
        <v>B1</v>
      </c>
      <c r="AY8">
        <f>IF((AND(AX8=0,NOT(ISBLANK('5. Spieltag'!H14)),NOT(ISBLANK('5. Spieltag'!J14)))),'5. Spieltag'!G14,0)</f>
        <v>0</v>
      </c>
      <c r="AZ8">
        <f>IF((AND(AX8=0,NOT(ISBLANK('5. Spieltag'!H14)),NOT(ISBLANK('5. Spieltag'!J14)))),'5. Spieltag'!K14,0)</f>
        <v>0</v>
      </c>
      <c r="BA8" t="str">
        <f>IF(AX8='5. Spieltag'!G14,'5. Spieltag'!K14,IF(AX8='5. Spieltag'!K14,'5. Spieltag'!G14,0))</f>
        <v>B6</v>
      </c>
    </row>
    <row r="9" spans="1:53" x14ac:dyDescent="0.25">
      <c r="A9" t="str">
        <f>IF('1. Spieltag'!C15&gt;'1. Spieltag'!E15,'1. Spieltag'!B15,IF('1. Spieltag'!E15&gt;'1. Spieltag'!C15,'1. Spieltag'!F15,0))</f>
        <v>A2</v>
      </c>
      <c r="B9">
        <f>IF((AND(A9=0,NOT(ISBLANK('1. Spieltag'!C15)),NOT(ISBLANK('1. Spieltag'!E15)))),'1. Spieltag'!B15,0)</f>
        <v>0</v>
      </c>
      <c r="C9">
        <f>IF((AND(A9=0,NOT(ISBLANK('1. Spieltag'!C15)),NOT(ISBLANK('1. Spieltag'!E15)))),'1. Spieltag'!F15,0)</f>
        <v>0</v>
      </c>
      <c r="D9" t="str">
        <f>IF(A9='1. Spieltag'!B15,'1. Spieltag'!F15,IF(A9='1. Spieltag'!F15,'1. Spieltag'!B15,0))</f>
        <v>A3</v>
      </c>
      <c r="F9" t="str">
        <f>IF('1. Spieltag'!H15&gt;'1. Spieltag'!J15,'1. Spieltag'!G15,IF('1. Spieltag'!J15&gt;'1. Spieltag'!H15,'1. Spieltag'!K15,0))</f>
        <v>B3</v>
      </c>
      <c r="G9">
        <f>IF((AND(F9=0,NOT(ISBLANK('1. Spieltag'!H15)),NOT(ISBLANK('1. Spieltag'!J15)))),'1. Spieltag'!G15,0)</f>
        <v>0</v>
      </c>
      <c r="H9">
        <f>IF((AND(F9=0,NOT(ISBLANK('1. Spieltag'!H15)),NOT(ISBLANK('1. Spieltag'!J15)))),'1. Spieltag'!K15,0)</f>
        <v>0</v>
      </c>
      <c r="I9" t="str">
        <f>IF(F9='1. Spieltag'!G15,'1. Spieltag'!K15,IF(F9='1. Spieltag'!K15,'1. Spieltag'!G15,0))</f>
        <v>B5</v>
      </c>
      <c r="L9">
        <f>IF('2. Spieltag'!C15&gt;'2. Spieltag'!E15,'2. Spieltag'!B15,IF('2. Spieltag'!E15&gt;'2. Spieltag'!C15,'2. Spieltag'!F15,0))</f>
        <v>0</v>
      </c>
      <c r="M9" t="str">
        <f>IF((AND(L9=0,NOT(ISBLANK('2. Spieltag'!C15)),NOT(ISBLANK('2. Spieltag'!E15)))),'2. Spieltag'!B15,0)</f>
        <v>A2</v>
      </c>
      <c r="N9" t="str">
        <f>IF((AND(L9=0,NOT(ISBLANK('2. Spieltag'!C15)),NOT(ISBLANK('2. Spieltag'!E15)))),'2. Spieltag'!F15,0)</f>
        <v>A3</v>
      </c>
      <c r="O9">
        <f>IF(L9='2. Spieltag'!B15,'2. Spieltag'!F15,IF(L9='2. Spieltag'!F15,'2. Spieltag'!B15,0))</f>
        <v>0</v>
      </c>
      <c r="Q9">
        <f>IF('2. Spieltag'!H15&gt;'2. Spieltag'!J15,'2. Spieltag'!G15,IF('2. Spieltag'!J15&gt;'2. Spieltag'!H15,'2. Spieltag'!K15,0))</f>
        <v>0</v>
      </c>
      <c r="R9" t="str">
        <f>IF((AND(Q9=0,NOT(ISBLANK('2. Spieltag'!H15)),NOT(ISBLANK('2. Spieltag'!J15)))),'2. Spieltag'!G15,0)</f>
        <v>B3</v>
      </c>
      <c r="S9" t="str">
        <f>IF((AND(Q9=0,NOT(ISBLANK('2. Spieltag'!H15)),NOT(ISBLANK('2. Spieltag'!J15)))),'2. Spieltag'!K15,0)</f>
        <v>B5</v>
      </c>
      <c r="T9">
        <f>IF(Q9='2. Spieltag'!G15,'2. Spieltag'!K15,IF(Q9='2. Spieltag'!K15,'2. Spieltag'!G15,0))</f>
        <v>0</v>
      </c>
      <c r="W9" t="str">
        <f>IF('3. Spieltag'!C15&gt;'3. Spieltag'!E15,'3. Spieltag'!B15,IF('3. Spieltag'!E15&gt;'3. Spieltag'!C15,'3. Spieltag'!F15,0))</f>
        <v>A2</v>
      </c>
      <c r="X9">
        <f>IF((AND(W9=0,NOT(ISBLANK('3. Spieltag'!C15)),NOT(ISBLANK('3. Spieltag'!E15)))),'3. Spieltag'!B15,0)</f>
        <v>0</v>
      </c>
      <c r="Y9">
        <f>IF((AND(W9=0,NOT(ISBLANK('3. Spieltag'!C15)),NOT(ISBLANK('3. Spieltag'!E15)))),'3. Spieltag'!F15,0)</f>
        <v>0</v>
      </c>
      <c r="Z9" t="str">
        <f>IF(W9='3. Spieltag'!B15,'3. Spieltag'!F15,IF(W9='3. Spieltag'!F15,'3. Spieltag'!B15,0))</f>
        <v>A3</v>
      </c>
      <c r="AB9" t="str">
        <f>IF('3. Spieltag'!H15&gt;'3. Spieltag'!J15,'3. Spieltag'!G15,IF('3. Spieltag'!J15&gt;'3. Spieltag'!H15,'3. Spieltag'!K15,0))</f>
        <v>B3</v>
      </c>
      <c r="AC9">
        <f>IF((AND(AB9=0,NOT(ISBLANK('3. Spieltag'!H15)),NOT(ISBLANK('3. Spieltag'!J15)))),'3. Spieltag'!G15,0)</f>
        <v>0</v>
      </c>
      <c r="AD9">
        <f>IF((AND(AB9=0,NOT(ISBLANK('3. Spieltag'!H15)),NOT(ISBLANK('3. Spieltag'!J15)))),'3. Spieltag'!K15,0)</f>
        <v>0</v>
      </c>
      <c r="AE9" t="str">
        <f>IF(AB9='3. Spieltag'!G15,'3. Spieltag'!K15,IF(AB9='3. Spieltag'!K15,'3. Spieltag'!G15,0))</f>
        <v>B5</v>
      </c>
      <c r="AH9" t="str">
        <f>IF('4. Spieltag'!C15&gt;'4. Spieltag'!E15,'4. Spieltag'!B15,IF('4. Spieltag'!E15&gt;'4. Spieltag'!C15,'4. Spieltag'!F15,0))</f>
        <v>A2</v>
      </c>
      <c r="AI9">
        <f>IF((AND(AH9=0,NOT(ISBLANK('4. Spieltag'!C15)),NOT(ISBLANK('4. Spieltag'!E15)))),'4. Spieltag'!B15,0)</f>
        <v>0</v>
      </c>
      <c r="AJ9">
        <f>IF((AND(AH9=0,NOT(ISBLANK('4. Spieltag'!C15)),NOT(ISBLANK('4. Spieltag'!E15)))),'4. Spieltag'!F15,0)</f>
        <v>0</v>
      </c>
      <c r="AK9" t="str">
        <f>IF(AH9='4. Spieltag'!B15,'4. Spieltag'!F15,IF(AH9='4. Spieltag'!F15,'4. Spieltag'!B15,0))</f>
        <v>A3</v>
      </c>
      <c r="AM9" t="str">
        <f>IF('4. Spieltag'!H15&gt;'4. Spieltag'!J15,'4. Spieltag'!G15,IF('4. Spieltag'!J15&gt;'4. Spieltag'!H15,'4. Spieltag'!K15,0))</f>
        <v>B5</v>
      </c>
      <c r="AN9">
        <f>IF((AND(AM9=0,NOT(ISBLANK('4. Spieltag'!H15)),NOT(ISBLANK('4. Spieltag'!J15)))),'4. Spieltag'!G15,0)</f>
        <v>0</v>
      </c>
      <c r="AO9">
        <f>IF((AND(AM9=0,NOT(ISBLANK('4. Spieltag'!H15)),NOT(ISBLANK('4. Spieltag'!J15)))),'4. Spieltag'!K15,0)</f>
        <v>0</v>
      </c>
      <c r="AP9" t="str">
        <f>IF(AM9='4. Spieltag'!G15,'4. Spieltag'!K15,IF(AM9='4. Spieltag'!K15,'4. Spieltag'!G15,0))</f>
        <v>B3</v>
      </c>
      <c r="AS9" t="str">
        <f>IF('5. Spieltag'!C15&gt;'5. Spieltag'!E15,'5. Spieltag'!B15,IF('5. Spieltag'!E15&gt;'5. Spieltag'!C15,'5. Spieltag'!F15,0))</f>
        <v>A2</v>
      </c>
      <c r="AT9">
        <f>IF((AND(AS9=0,NOT(ISBLANK('5. Spieltag'!C15)),NOT(ISBLANK('5. Spieltag'!E15)))),'5. Spieltag'!B15,0)</f>
        <v>0</v>
      </c>
      <c r="AU9">
        <f>IF((AND(AS9=0,NOT(ISBLANK('5. Spieltag'!C15)),NOT(ISBLANK('5. Spieltag'!E15)))),'5. Spieltag'!F15,0)</f>
        <v>0</v>
      </c>
      <c r="AV9" t="str">
        <f>IF(AS9='5. Spieltag'!B15,'5. Spieltag'!F15,IF(AS9='5. Spieltag'!F15,'5. Spieltag'!B15,0))</f>
        <v>A3</v>
      </c>
      <c r="AX9">
        <f>IF('5. Spieltag'!H15&gt;'5. Spieltag'!J15,'5. Spieltag'!G15,IF('5. Spieltag'!J15&gt;'5. Spieltag'!H15,'5. Spieltag'!K15,0))</f>
        <v>0</v>
      </c>
      <c r="AY9" t="str">
        <f>IF((AND(AX9=0,NOT(ISBLANK('5. Spieltag'!H15)),NOT(ISBLANK('5. Spieltag'!J15)))),'5. Spieltag'!G15,0)</f>
        <v>B5</v>
      </c>
      <c r="AZ9" t="str">
        <f>IF((AND(AX9=0,NOT(ISBLANK('5. Spieltag'!H15)),NOT(ISBLANK('5. Spieltag'!J15)))),'5. Spieltag'!K15,0)</f>
        <v>B3</v>
      </c>
      <c r="BA9">
        <f>IF(AX9='5. Spieltag'!G15,'5. Spieltag'!K15,IF(AX9='5. Spieltag'!K15,'5. Spieltag'!G15,0))</f>
        <v>0</v>
      </c>
    </row>
    <row r="10" spans="1:53" x14ac:dyDescent="0.25">
      <c r="A10" t="str">
        <f>IF('1. Spieltag'!C16&gt;'1. Spieltag'!E16,'1. Spieltag'!B16,IF('1. Spieltag'!E16&gt;'1. Spieltag'!C16,'1. Spieltag'!F16,0))</f>
        <v>B2</v>
      </c>
      <c r="B10">
        <f>IF((AND(A10=0,NOT(ISBLANK('1. Spieltag'!C16)),NOT(ISBLANK('1. Spieltag'!E16)))),'1. Spieltag'!B16,0)</f>
        <v>0</v>
      </c>
      <c r="C10">
        <f>IF((AND(A10=0,NOT(ISBLANK('1. Spieltag'!C16)),NOT(ISBLANK('1. Spieltag'!E16)))),'1. Spieltag'!F16,0)</f>
        <v>0</v>
      </c>
      <c r="D10" t="str">
        <f>IF(A10='1. Spieltag'!B16,'1. Spieltag'!F16,IF(A10='1. Spieltag'!F16,'1. Spieltag'!B16,0))</f>
        <v>B1</v>
      </c>
      <c r="F10" t="str">
        <f>IF('1. Spieltag'!H16&gt;'1. Spieltag'!J16,'1. Spieltag'!G16,IF('1. Spieltag'!J16&gt;'1. Spieltag'!H16,'1. Spieltag'!K16,0))</f>
        <v>B5</v>
      </c>
      <c r="G10">
        <f>IF((AND(F10=0,NOT(ISBLANK('1. Spieltag'!H16)),NOT(ISBLANK('1. Spieltag'!J16)))),'1. Spieltag'!G16,0)</f>
        <v>0</v>
      </c>
      <c r="H10">
        <f>IF((AND(F10=0,NOT(ISBLANK('1. Spieltag'!H16)),NOT(ISBLANK('1. Spieltag'!J16)))),'1. Spieltag'!K16,0)</f>
        <v>0</v>
      </c>
      <c r="I10" t="str">
        <f>IF(F10='1. Spieltag'!G16,'1. Spieltag'!K16,IF(F10='1. Spieltag'!K16,'1. Spieltag'!G16,0))</f>
        <v>B4</v>
      </c>
      <c r="L10" t="str">
        <f>IF('2. Spieltag'!C16&gt;'2. Spieltag'!E16,'2. Spieltag'!B16,IF('2. Spieltag'!E16&gt;'2. Spieltag'!C16,'2. Spieltag'!F16,0))</f>
        <v>B2</v>
      </c>
      <c r="M10">
        <f>IF((AND(L10=0,NOT(ISBLANK('2. Spieltag'!C16)),NOT(ISBLANK('2. Spieltag'!E16)))),'2. Spieltag'!B16,0)</f>
        <v>0</v>
      </c>
      <c r="N10">
        <f>IF((AND(L10=0,NOT(ISBLANK('2. Spieltag'!C16)),NOT(ISBLANK('2. Spieltag'!E16)))),'2. Spieltag'!F16,0)</f>
        <v>0</v>
      </c>
      <c r="O10" t="str">
        <f>IF(L10='2. Spieltag'!B16,'2. Spieltag'!F16,IF(L10='2. Spieltag'!F16,'2. Spieltag'!B16,0))</f>
        <v>B1</v>
      </c>
      <c r="Q10">
        <f>IF('2. Spieltag'!H16&gt;'2. Spieltag'!J16,'2. Spieltag'!G16,IF('2. Spieltag'!J16&gt;'2. Spieltag'!H16,'2. Spieltag'!K16,0))</f>
        <v>0</v>
      </c>
      <c r="R10" t="str">
        <f>IF((AND(Q10=0,NOT(ISBLANK('2. Spieltag'!H16)),NOT(ISBLANK('2. Spieltag'!J16)))),'2. Spieltag'!G16,0)</f>
        <v>B5</v>
      </c>
      <c r="S10" t="str">
        <f>IF((AND(Q10=0,NOT(ISBLANK('2. Spieltag'!H16)),NOT(ISBLANK('2. Spieltag'!J16)))),'2. Spieltag'!K16,0)</f>
        <v>B4</v>
      </c>
      <c r="T10">
        <f>IF(Q10='2. Spieltag'!G16,'2. Spieltag'!K16,IF(Q10='2. Spieltag'!K16,'2. Spieltag'!G16,0))</f>
        <v>0</v>
      </c>
      <c r="W10" t="str">
        <f>IF('3. Spieltag'!C16&gt;'3. Spieltag'!E16,'3. Spieltag'!B16,IF('3. Spieltag'!E16&gt;'3. Spieltag'!C16,'3. Spieltag'!F16,0))</f>
        <v>B1</v>
      </c>
      <c r="X10">
        <f>IF((AND(W10=0,NOT(ISBLANK('3. Spieltag'!C16)),NOT(ISBLANK('3. Spieltag'!E16)))),'3. Spieltag'!B16,0)</f>
        <v>0</v>
      </c>
      <c r="Y10">
        <f>IF((AND(W10=0,NOT(ISBLANK('3. Spieltag'!C16)),NOT(ISBLANK('3. Spieltag'!E16)))),'3. Spieltag'!F16,0)</f>
        <v>0</v>
      </c>
      <c r="Z10" t="str">
        <f>IF(W10='3. Spieltag'!B16,'3. Spieltag'!F16,IF(W10='3. Spieltag'!F16,'3. Spieltag'!B16,0))</f>
        <v>B2</v>
      </c>
      <c r="AB10" t="str">
        <f>IF('3. Spieltag'!H16&gt;'3. Spieltag'!J16,'3. Spieltag'!G16,IF('3. Spieltag'!J16&gt;'3. Spieltag'!H16,'3. Spieltag'!K16,0))</f>
        <v>B4</v>
      </c>
      <c r="AC10">
        <f>IF((AND(AB10=0,NOT(ISBLANK('3. Spieltag'!H16)),NOT(ISBLANK('3. Spieltag'!J16)))),'3. Spieltag'!G16,0)</f>
        <v>0</v>
      </c>
      <c r="AD10">
        <f>IF((AND(AB10=0,NOT(ISBLANK('3. Spieltag'!H16)),NOT(ISBLANK('3. Spieltag'!J16)))),'3. Spieltag'!K16,0)</f>
        <v>0</v>
      </c>
      <c r="AE10" t="str">
        <f>IF(AB10='3. Spieltag'!G16,'3. Spieltag'!K16,IF(AB10='3. Spieltag'!K16,'3. Spieltag'!G16,0))</f>
        <v>B5</v>
      </c>
      <c r="AH10" t="str">
        <f>IF('4. Spieltag'!C16&gt;'4. Spieltag'!E16,'4. Spieltag'!B16,IF('4. Spieltag'!E16&gt;'4. Spieltag'!C16,'4. Spieltag'!F16,0))</f>
        <v>B1</v>
      </c>
      <c r="AI10">
        <f>IF((AND(AH10=0,NOT(ISBLANK('4. Spieltag'!C16)),NOT(ISBLANK('4. Spieltag'!E16)))),'4. Spieltag'!B16,0)</f>
        <v>0</v>
      </c>
      <c r="AJ10">
        <f>IF((AND(AH10=0,NOT(ISBLANK('4. Spieltag'!C16)),NOT(ISBLANK('4. Spieltag'!E16)))),'4. Spieltag'!F16,0)</f>
        <v>0</v>
      </c>
      <c r="AK10" t="str">
        <f>IF(AH10='4. Spieltag'!B16,'4. Spieltag'!F16,IF(AH10='4. Spieltag'!F16,'4. Spieltag'!B16,0))</f>
        <v>B2</v>
      </c>
      <c r="AM10" t="str">
        <f>IF('4. Spieltag'!H16&gt;'4. Spieltag'!J16,'4. Spieltag'!G16,IF('4. Spieltag'!J16&gt;'4. Spieltag'!H16,'4. Spieltag'!K16,0))</f>
        <v>B4</v>
      </c>
      <c r="AN10">
        <f>IF((AND(AM10=0,NOT(ISBLANK('4. Spieltag'!H16)),NOT(ISBLANK('4. Spieltag'!J16)))),'4. Spieltag'!G16,0)</f>
        <v>0</v>
      </c>
      <c r="AO10">
        <f>IF((AND(AM10=0,NOT(ISBLANK('4. Spieltag'!H16)),NOT(ISBLANK('4. Spieltag'!J16)))),'4. Spieltag'!K16,0)</f>
        <v>0</v>
      </c>
      <c r="AP10" t="str">
        <f>IF(AM10='4. Spieltag'!G16,'4. Spieltag'!K16,IF(AM10='4. Spieltag'!K16,'4. Spieltag'!G16,0))</f>
        <v>B5</v>
      </c>
      <c r="AS10">
        <f>IF('5. Spieltag'!C16&gt;'5. Spieltag'!E16,'5. Spieltag'!B16,IF('5. Spieltag'!E16&gt;'5. Spieltag'!C16,'5. Spieltag'!F16,0))</f>
        <v>0</v>
      </c>
      <c r="AT10" t="str">
        <f>IF((AND(AS10=0,NOT(ISBLANK('5. Spieltag'!C16)),NOT(ISBLANK('5. Spieltag'!E16)))),'5. Spieltag'!B16,0)</f>
        <v>B1</v>
      </c>
      <c r="AU10" t="str">
        <f>IF((AND(AS10=0,NOT(ISBLANK('5. Spieltag'!C16)),NOT(ISBLANK('5. Spieltag'!E16)))),'5. Spieltag'!F16,0)</f>
        <v>B2</v>
      </c>
      <c r="AV10">
        <f>IF(AS10='5. Spieltag'!B16,'5. Spieltag'!F16,IF(AS10='5. Spieltag'!F16,'5. Spieltag'!B16,0))</f>
        <v>0</v>
      </c>
      <c r="AX10" t="str">
        <f>IF('5. Spieltag'!H16&gt;'5. Spieltag'!J16,'5. Spieltag'!G16,IF('5. Spieltag'!J16&gt;'5. Spieltag'!H16,'5. Spieltag'!K16,0))</f>
        <v>B5</v>
      </c>
      <c r="AY10">
        <f>IF((AND(AX10=0,NOT(ISBLANK('5. Spieltag'!H16)),NOT(ISBLANK('5. Spieltag'!J16)))),'5. Spieltag'!G16,0)</f>
        <v>0</v>
      </c>
      <c r="AZ10">
        <f>IF((AND(AX10=0,NOT(ISBLANK('5. Spieltag'!H16)),NOT(ISBLANK('5. Spieltag'!J16)))),'5. Spieltag'!K16,0)</f>
        <v>0</v>
      </c>
      <c r="BA10" t="str">
        <f>IF(AX10='5. Spieltag'!G16,'5. Spieltag'!K16,IF(AX10='5. Spieltag'!K16,'5. Spieltag'!G16,0))</f>
        <v>B4</v>
      </c>
    </row>
    <row r="11" spans="1:53" x14ac:dyDescent="0.25">
      <c r="A11" t="str">
        <f>IF('1. Spieltag'!C17&gt;'1. Spieltag'!E17,'1. Spieltag'!B17,IF('1. Spieltag'!E17&gt;'1. Spieltag'!C17,'1. Spieltag'!F17,0))</f>
        <v>A1</v>
      </c>
      <c r="B11">
        <f>IF((AND(A11=0,NOT(ISBLANK('1. Spieltag'!C17)),NOT(ISBLANK('1. Spieltag'!E17)))),'1. Spieltag'!B17,0)</f>
        <v>0</v>
      </c>
      <c r="C11">
        <f>IF((AND(A11=0,NOT(ISBLANK('1. Spieltag'!C17)),NOT(ISBLANK('1. Spieltag'!E17)))),'1. Spieltag'!F17,0)</f>
        <v>0</v>
      </c>
      <c r="D11" t="str">
        <f>IF(A11='1. Spieltag'!B17,'1. Spieltag'!F17,IF(A11='1. Spieltag'!F17,'1. Spieltag'!B17,0))</f>
        <v>A3</v>
      </c>
      <c r="F11">
        <f>IF('1. Spieltag'!H17&gt;'1. Spieltag'!J17,'1. Spieltag'!G17,IF('1. Spieltag'!J17&gt;'1. Spieltag'!H17,'1. Spieltag'!K17,0))</f>
        <v>0</v>
      </c>
      <c r="G11">
        <f>IF((AND(F11=0,NOT(ISBLANK('1. Spieltag'!H17)),NOT(ISBLANK('1. Spieltag'!J17)))),'1. Spieltag'!G17,0)</f>
        <v>0</v>
      </c>
      <c r="H11">
        <f>IF((AND(F11=0,NOT(ISBLANK('1. Spieltag'!H17)),NOT(ISBLANK('1. Spieltag'!J17)))),'1. Spieltag'!K17,0)</f>
        <v>0</v>
      </c>
      <c r="I11" t="str">
        <f>IF(F11='1. Spieltag'!G17,'1. Spieltag'!K17,IF(F11='1. Spieltag'!K17,'1. Spieltag'!G17,0))</f>
        <v>Feld leer</v>
      </c>
      <c r="L11" t="str">
        <f>IF('2. Spieltag'!C17&gt;'2. Spieltag'!E17,'2. Spieltag'!B17,IF('2. Spieltag'!E17&gt;'2. Spieltag'!C17,'2. Spieltag'!F17,0))</f>
        <v>A3</v>
      </c>
      <c r="M11">
        <f>IF((AND(L11=0,NOT(ISBLANK('2. Spieltag'!C17)),NOT(ISBLANK('2. Spieltag'!E17)))),'2. Spieltag'!B17,0)</f>
        <v>0</v>
      </c>
      <c r="N11">
        <f>IF((AND(L11=0,NOT(ISBLANK('2. Spieltag'!C17)),NOT(ISBLANK('2. Spieltag'!E17)))),'2. Spieltag'!F17,0)</f>
        <v>0</v>
      </c>
      <c r="O11" t="str">
        <f>IF(L11='2. Spieltag'!B17,'2. Spieltag'!F17,IF(L11='2. Spieltag'!F17,'2. Spieltag'!B17,0))</f>
        <v>A1</v>
      </c>
      <c r="Q11">
        <f>IF('2. Spieltag'!H17&gt;'2. Spieltag'!J17,'2. Spieltag'!G17,IF('2. Spieltag'!J17&gt;'2. Spieltag'!H17,'2. Spieltag'!K17,0))</f>
        <v>0</v>
      </c>
      <c r="R11">
        <f>IF((AND(Q11=0,NOT(ISBLANK('2. Spieltag'!H17)),NOT(ISBLANK('2. Spieltag'!J17)))),'2. Spieltag'!G17,0)</f>
        <v>0</v>
      </c>
      <c r="S11">
        <f>IF((AND(Q11=0,NOT(ISBLANK('2. Spieltag'!H17)),NOT(ISBLANK('2. Spieltag'!J17)))),'2. Spieltag'!K17,0)</f>
        <v>0</v>
      </c>
      <c r="T11" t="str">
        <f>IF(Q11='2. Spieltag'!G17,'2. Spieltag'!K17,IF(Q11='2. Spieltag'!K17,'2. Spieltag'!G17,0))</f>
        <v>Feld leer</v>
      </c>
      <c r="W11" t="str">
        <f>IF('3. Spieltag'!C17&gt;'3. Spieltag'!E17,'3. Spieltag'!B17,IF('3. Spieltag'!E17&gt;'3. Spieltag'!C17,'3. Spieltag'!F17,0))</f>
        <v>A1</v>
      </c>
      <c r="X11">
        <f>IF((AND(W11=0,NOT(ISBLANK('3. Spieltag'!C17)),NOT(ISBLANK('3. Spieltag'!E17)))),'3. Spieltag'!B17,0)</f>
        <v>0</v>
      </c>
      <c r="Y11">
        <f>IF((AND(W11=0,NOT(ISBLANK('3. Spieltag'!C17)),NOT(ISBLANK('3. Spieltag'!E17)))),'3. Spieltag'!F17,0)</f>
        <v>0</v>
      </c>
      <c r="Z11" t="str">
        <f>IF(W11='3. Spieltag'!B17,'3. Spieltag'!F17,IF(W11='3. Spieltag'!F17,'3. Spieltag'!B17,0))</f>
        <v>A3</v>
      </c>
      <c r="AB11">
        <f>IF('3. Spieltag'!H17&gt;'3. Spieltag'!J17,'3. Spieltag'!G17,IF('3. Spieltag'!J17&gt;'3. Spieltag'!H17,'3. Spieltag'!K17,0))</f>
        <v>0</v>
      </c>
      <c r="AC11">
        <f>IF((AND(AB11=0,NOT(ISBLANK('3. Spieltag'!H17)),NOT(ISBLANK('3. Spieltag'!J17)))),'3. Spieltag'!G17,0)</f>
        <v>0</v>
      </c>
      <c r="AD11">
        <f>IF((AND(AB11=0,NOT(ISBLANK('3. Spieltag'!H17)),NOT(ISBLANK('3. Spieltag'!J17)))),'3. Spieltag'!K17,0)</f>
        <v>0</v>
      </c>
      <c r="AE11" t="str">
        <f>IF(AB11='3. Spieltag'!G17,'3. Spieltag'!K17,IF(AB11='3. Spieltag'!K17,'3. Spieltag'!G17,0))</f>
        <v>Feld leer</v>
      </c>
      <c r="AH11" t="str">
        <f>IF('4. Spieltag'!C17&gt;'4. Spieltag'!E17,'4. Spieltag'!B17,IF('4. Spieltag'!E17&gt;'4. Spieltag'!C17,'4. Spieltag'!F17,0))</f>
        <v>A1</v>
      </c>
      <c r="AI11">
        <f>IF((AND(AH11=0,NOT(ISBLANK('4. Spieltag'!C17)),NOT(ISBLANK('4. Spieltag'!E17)))),'4. Spieltag'!B17,0)</f>
        <v>0</v>
      </c>
      <c r="AJ11">
        <f>IF((AND(AH11=0,NOT(ISBLANK('4. Spieltag'!C17)),NOT(ISBLANK('4. Spieltag'!E17)))),'4. Spieltag'!F17,0)</f>
        <v>0</v>
      </c>
      <c r="AK11" t="str">
        <f>IF(AH11='4. Spieltag'!B17,'4. Spieltag'!F17,IF(AH11='4. Spieltag'!F17,'4. Spieltag'!B17,0))</f>
        <v>A3</v>
      </c>
      <c r="AM11">
        <f>IF('4. Spieltag'!H17&gt;'4. Spieltag'!J17,'4. Spieltag'!G17,IF('4. Spieltag'!J17&gt;'4. Spieltag'!H17,'4. Spieltag'!K17,0))</f>
        <v>0</v>
      </c>
      <c r="AN11">
        <f>IF((AND(AM11=0,NOT(ISBLANK('4. Spieltag'!H17)),NOT(ISBLANK('4. Spieltag'!J17)))),'4. Spieltag'!G17,0)</f>
        <v>0</v>
      </c>
      <c r="AO11">
        <f>IF((AND(AM11=0,NOT(ISBLANK('4. Spieltag'!H17)),NOT(ISBLANK('4. Spieltag'!J17)))),'4. Spieltag'!K17,0)</f>
        <v>0</v>
      </c>
      <c r="AP11" t="str">
        <f>IF(AM11='4. Spieltag'!G17,'4. Spieltag'!K17,IF(AM11='4. Spieltag'!K17,'4. Spieltag'!G17,0))</f>
        <v>Feld leer</v>
      </c>
      <c r="AS11">
        <f>IF('5. Spieltag'!C17&gt;'5. Spieltag'!E17,'5. Spieltag'!B17,IF('5. Spieltag'!E17&gt;'5. Spieltag'!C17,'5. Spieltag'!F17,0))</f>
        <v>0</v>
      </c>
      <c r="AT11" t="str">
        <f>IF((AND(AS11=0,NOT(ISBLANK('5. Spieltag'!C17)),NOT(ISBLANK('5. Spieltag'!E17)))),'5. Spieltag'!B17,0)</f>
        <v>A3</v>
      </c>
      <c r="AU11" t="str">
        <f>IF((AND(AS11=0,NOT(ISBLANK('5. Spieltag'!C17)),NOT(ISBLANK('5. Spieltag'!E17)))),'5. Spieltag'!F17,0)</f>
        <v>A1</v>
      </c>
      <c r="AV11">
        <f>IF(AS11='5. Spieltag'!B17,'5. Spieltag'!F17,IF(AS11='5. Spieltag'!F17,'5. Spieltag'!B17,0))</f>
        <v>0</v>
      </c>
      <c r="AX11">
        <f>IF('5. Spieltag'!H17&gt;'5. Spieltag'!J17,'5. Spieltag'!G17,IF('5. Spieltag'!J17&gt;'5. Spieltag'!H17,'5. Spieltag'!K17,0))</f>
        <v>0</v>
      </c>
      <c r="AY11">
        <f>IF((AND(AX11=0,NOT(ISBLANK('5. Spieltag'!H17)),NOT(ISBLANK('5. Spieltag'!J17)))),'5. Spieltag'!G17,0)</f>
        <v>0</v>
      </c>
      <c r="AZ11">
        <f>IF((AND(AX11=0,NOT(ISBLANK('5. Spieltag'!H17)),NOT(ISBLANK('5. Spieltag'!J17)))),'5. Spieltag'!K17,0)</f>
        <v>0</v>
      </c>
      <c r="BA11" t="str">
        <f>IF(AX11='5. Spieltag'!G17,'5. Spieltag'!K17,IF(AX11='5. Spieltag'!K17,'5. Spieltag'!G17,0))</f>
        <v>Feld leer</v>
      </c>
    </row>
    <row r="12" spans="1:53" x14ac:dyDescent="0.25">
      <c r="A12">
        <f>IF('1. Spieltag'!C18&gt;'1. Spieltag'!E18,'1. Spieltag'!B18,IF('1. Spieltag'!E18&gt;'1. Spieltag'!C18,'1. Spieltag'!F18,0))</f>
        <v>0</v>
      </c>
      <c r="B12">
        <f>IF((AND(A12=0,NOT(ISBLANK('1. Spieltag'!C18)),NOT(ISBLANK('1. Spieltag'!E18)))),'1. Spieltag'!B18,0)</f>
        <v>0</v>
      </c>
      <c r="C12">
        <f>IF((AND(A12=0,NOT(ISBLANK('1. Spieltag'!C18)),NOT(ISBLANK('1. Spieltag'!E18)))),'1. Spieltag'!F18,0)</f>
        <v>0</v>
      </c>
      <c r="D12" t="str">
        <f>IF(A12='1. Spieltag'!B18,'1. Spieltag'!F18,IF(A12='1. Spieltag'!F18,'1. Spieltag'!B18,0))</f>
        <v>Begrüssung U16 + INPUT</v>
      </c>
      <c r="F12">
        <f>IF('1. Spieltag'!H18&gt;'1. Spieltag'!J18,'1. Spieltag'!G18,IF('1. Spieltag'!J18&gt;'1. Spieltag'!H18,'1. Spieltag'!K18,0))</f>
        <v>0</v>
      </c>
      <c r="G12">
        <f>IF((AND(F12=0,NOT(ISBLANK('1. Spieltag'!H18)),NOT(ISBLANK('1. Spieltag'!J18)))),'1. Spieltag'!G18,0)</f>
        <v>0</v>
      </c>
      <c r="H12">
        <f>IF((AND(F12=0,NOT(ISBLANK('1. Spieltag'!H18)),NOT(ISBLANK('1. Spieltag'!J18)))),'1. Spieltag'!K18,0)</f>
        <v>0</v>
      </c>
      <c r="I12">
        <f>IF(F12='1. Spieltag'!G18,'1. Spieltag'!K18,IF(F12='1. Spieltag'!K18,'1. Spieltag'!G18,0))</f>
        <v>0</v>
      </c>
      <c r="L12">
        <f>IF('2. Spieltag'!C18&gt;'2. Spieltag'!E18,'2. Spieltag'!B18,IF('2. Spieltag'!E18&gt;'2. Spieltag'!C18,'2. Spieltag'!F18,0))</f>
        <v>0</v>
      </c>
      <c r="M12">
        <f>IF((AND(L12=0,NOT(ISBLANK('2. Spieltag'!C18)),NOT(ISBLANK('2. Spieltag'!E18)))),'2. Spieltag'!B18,0)</f>
        <v>0</v>
      </c>
      <c r="N12">
        <f>IF((AND(L12=0,NOT(ISBLANK('2. Spieltag'!C18)),NOT(ISBLANK('2. Spieltag'!E18)))),'2. Spieltag'!F18,0)</f>
        <v>0</v>
      </c>
      <c r="O12" t="str">
        <f>IF(L12='2. Spieltag'!B18,'2. Spieltag'!F18,IF(L12='2. Spieltag'!F18,'2. Spieltag'!B18,0))</f>
        <v>Begrüssung U16 + INPUT</v>
      </c>
      <c r="Q12">
        <f>IF('2. Spieltag'!H18&gt;'2. Spieltag'!J18,'2. Spieltag'!G18,IF('2. Spieltag'!J18&gt;'2. Spieltag'!H18,'2. Spieltag'!K18,0))</f>
        <v>0</v>
      </c>
      <c r="R12">
        <f>IF((AND(Q12=0,NOT(ISBLANK('2. Spieltag'!H18)),NOT(ISBLANK('2. Spieltag'!J18)))),'2. Spieltag'!G18,0)</f>
        <v>0</v>
      </c>
      <c r="S12">
        <f>IF((AND(Q12=0,NOT(ISBLANK('2. Spieltag'!H18)),NOT(ISBLANK('2. Spieltag'!J18)))),'2. Spieltag'!K18,0)</f>
        <v>0</v>
      </c>
      <c r="T12">
        <f>IF(Q12='2. Spieltag'!G18,'2. Spieltag'!K18,IF(Q12='2. Spieltag'!K18,'2. Spieltag'!G18,0))</f>
        <v>0</v>
      </c>
      <c r="W12">
        <f>IF('3. Spieltag'!C18&gt;'3. Spieltag'!E18,'3. Spieltag'!B18,IF('3. Spieltag'!E18&gt;'3. Spieltag'!C18,'3. Spieltag'!F18,0))</f>
        <v>0</v>
      </c>
      <c r="X12">
        <f>IF((AND(W12=0,NOT(ISBLANK('3. Spieltag'!C18)),NOT(ISBLANK('3. Spieltag'!E18)))),'3. Spieltag'!B18,0)</f>
        <v>0</v>
      </c>
      <c r="Y12">
        <f>IF((AND(W12=0,NOT(ISBLANK('3. Spieltag'!C18)),NOT(ISBLANK('3. Spieltag'!E18)))),'3. Spieltag'!F18,0)</f>
        <v>0</v>
      </c>
      <c r="Z12" t="str">
        <f>IF(W12='3. Spieltag'!B18,'3. Spieltag'!F18,IF(W12='3. Spieltag'!F18,'3. Spieltag'!B18,0))</f>
        <v>Begrüssung U16 + INPUT</v>
      </c>
      <c r="AB12">
        <f>IF('3. Spieltag'!H18&gt;'3. Spieltag'!J18,'3. Spieltag'!G18,IF('3. Spieltag'!J18&gt;'3. Spieltag'!H18,'3. Spieltag'!K18,0))</f>
        <v>0</v>
      </c>
      <c r="AC12">
        <f>IF((AND(AB12=0,NOT(ISBLANK('3. Spieltag'!H18)),NOT(ISBLANK('3. Spieltag'!J18)))),'3. Spieltag'!G18,0)</f>
        <v>0</v>
      </c>
      <c r="AD12">
        <f>IF((AND(AB12=0,NOT(ISBLANK('3. Spieltag'!H18)),NOT(ISBLANK('3. Spieltag'!J18)))),'3. Spieltag'!K18,0)</f>
        <v>0</v>
      </c>
      <c r="AE12">
        <f>IF(AB12='3. Spieltag'!G18,'3. Spieltag'!K18,IF(AB12='3. Spieltag'!K18,'3. Spieltag'!G18,0))</f>
        <v>0</v>
      </c>
      <c r="AH12">
        <f>IF('4. Spieltag'!C18&gt;'4. Spieltag'!E18,'4. Spieltag'!B18,IF('4. Spieltag'!E18&gt;'4. Spieltag'!C18,'4. Spieltag'!F18,0))</f>
        <v>0</v>
      </c>
      <c r="AI12">
        <f>IF((AND(AH12=0,NOT(ISBLANK('4. Spieltag'!C18)),NOT(ISBLANK('4. Spieltag'!E18)))),'4. Spieltag'!B18,0)</f>
        <v>0</v>
      </c>
      <c r="AJ12">
        <f>IF((AND(AH12=0,NOT(ISBLANK('4. Spieltag'!C18)),NOT(ISBLANK('4. Spieltag'!E18)))),'4. Spieltag'!F18,0)</f>
        <v>0</v>
      </c>
      <c r="AK12" t="str">
        <f>IF(AH12='4. Spieltag'!B18,'4. Spieltag'!F18,IF(AH12='4. Spieltag'!F18,'4. Spieltag'!B18,0))</f>
        <v>Begrüssung U16 + INPUT</v>
      </c>
      <c r="AM12">
        <f>IF('4. Spieltag'!H18&gt;'4. Spieltag'!J18,'4. Spieltag'!G18,IF('4. Spieltag'!J18&gt;'4. Spieltag'!H18,'4. Spieltag'!K18,0))</f>
        <v>0</v>
      </c>
      <c r="AN12">
        <f>IF((AND(AM12=0,NOT(ISBLANK('4. Spieltag'!H18)),NOT(ISBLANK('4. Spieltag'!J18)))),'4. Spieltag'!G18,0)</f>
        <v>0</v>
      </c>
      <c r="AO12">
        <f>IF((AND(AM12=0,NOT(ISBLANK('4. Spieltag'!H18)),NOT(ISBLANK('4. Spieltag'!J18)))),'4. Spieltag'!K18,0)</f>
        <v>0</v>
      </c>
      <c r="AP12">
        <f>IF(AM12='4. Spieltag'!G18,'4. Spieltag'!K18,IF(AM12='4. Spieltag'!K18,'4. Spieltag'!G18,0))</f>
        <v>0</v>
      </c>
      <c r="AS12">
        <f>IF('5. Spieltag'!C18&gt;'5. Spieltag'!E18,'5. Spieltag'!B18,IF('5. Spieltag'!E18&gt;'5. Spieltag'!C18,'5. Spieltag'!F18,0))</f>
        <v>0</v>
      </c>
      <c r="AT12">
        <f>IF((AND(AS12=0,NOT(ISBLANK('5. Spieltag'!C18)),NOT(ISBLANK('5. Spieltag'!E18)))),'5. Spieltag'!B18,0)</f>
        <v>0</v>
      </c>
      <c r="AU12">
        <f>IF((AND(AS12=0,NOT(ISBLANK('5. Spieltag'!C18)),NOT(ISBLANK('5. Spieltag'!E18)))),'5. Spieltag'!F18,0)</f>
        <v>0</v>
      </c>
      <c r="AV12" t="str">
        <f>IF(AS12='5. Spieltag'!B18,'5. Spieltag'!F18,IF(AS12='5. Spieltag'!F18,'5. Spieltag'!B18,0))</f>
        <v>Begrüssung U16 + INPUT</v>
      </c>
      <c r="AX12">
        <f>IF('5. Spieltag'!H18&gt;'5. Spieltag'!J18,'5. Spieltag'!G18,IF('5. Spieltag'!J18&gt;'5. Spieltag'!H18,'5. Spieltag'!K18,0))</f>
        <v>0</v>
      </c>
      <c r="AY12">
        <f>IF((AND(AX12=0,NOT(ISBLANK('5. Spieltag'!H18)),NOT(ISBLANK('5. Spieltag'!J18)))),'5. Spieltag'!G18,0)</f>
        <v>0</v>
      </c>
      <c r="AZ12">
        <f>IF((AND(AX12=0,NOT(ISBLANK('5. Spieltag'!H18)),NOT(ISBLANK('5. Spieltag'!J18)))),'5. Spieltag'!K18,0)</f>
        <v>0</v>
      </c>
      <c r="BA12">
        <f>IF(AX12='5. Spieltag'!G18,'5. Spieltag'!K18,IF(AX12='5. Spieltag'!K18,'5. Spieltag'!G18,0))</f>
        <v>0</v>
      </c>
    </row>
    <row r="13" spans="1:53" x14ac:dyDescent="0.25">
      <c r="A13">
        <f>IF('1. Spieltag'!C19&gt;'1. Spieltag'!E19,'1. Spieltag'!B19,IF('1. Spieltag'!E19&gt;'1. Spieltag'!C19,'1. Spieltag'!F19,0))</f>
        <v>0</v>
      </c>
      <c r="B13">
        <f>IF((AND(A13=0,NOT(ISBLANK('1. Spieltag'!C19)),NOT(ISBLANK('1. Spieltag'!E19)))),'1. Spieltag'!B19,0)</f>
        <v>0</v>
      </c>
      <c r="C13">
        <f>IF((AND(A13=0,NOT(ISBLANK('1. Spieltag'!C19)),NOT(ISBLANK('1. Spieltag'!E19)))),'1. Spieltag'!F19,0)</f>
        <v>0</v>
      </c>
      <c r="D13" t="str">
        <f>IF(A13='1. Spieltag'!B19,'1. Spieltag'!F19,IF(A13='1. Spieltag'!F19,'1. Spieltag'!B19,0))</f>
        <v>Einspielen U16</v>
      </c>
      <c r="F13">
        <f>IF('1. Spieltag'!H19&gt;'1. Spieltag'!J19,'1. Spieltag'!G19,IF('1. Spieltag'!J19&gt;'1. Spieltag'!H19,'1. Spieltag'!K19,0))</f>
        <v>0</v>
      </c>
      <c r="G13">
        <f>IF((AND(F13=0,NOT(ISBLANK('1. Spieltag'!H19)),NOT(ISBLANK('1. Spieltag'!J19)))),'1. Spieltag'!G19,0)</f>
        <v>0</v>
      </c>
      <c r="H13">
        <f>IF((AND(F13=0,NOT(ISBLANK('1. Spieltag'!H19)),NOT(ISBLANK('1. Spieltag'!J19)))),'1. Spieltag'!K19,0)</f>
        <v>0</v>
      </c>
      <c r="I13">
        <f>IF(F13='1. Spieltag'!G19,'1. Spieltag'!K19,IF(F13='1. Spieltag'!K19,'1. Spieltag'!G19,0))</f>
        <v>0</v>
      </c>
      <c r="L13">
        <f>IF('2. Spieltag'!C19&gt;'2. Spieltag'!E19,'2. Spieltag'!B19,IF('2. Spieltag'!E19&gt;'2. Spieltag'!C19,'2. Spieltag'!F19,0))</f>
        <v>0</v>
      </c>
      <c r="M13">
        <f>IF((AND(L13=0,NOT(ISBLANK('2. Spieltag'!C19)),NOT(ISBLANK('2. Spieltag'!E19)))),'2. Spieltag'!B19,0)</f>
        <v>0</v>
      </c>
      <c r="N13">
        <f>IF((AND(L13=0,NOT(ISBLANK('2. Spieltag'!C19)),NOT(ISBLANK('2. Spieltag'!E19)))),'2. Spieltag'!F19,0)</f>
        <v>0</v>
      </c>
      <c r="O13" t="str">
        <f>IF(L13='2. Spieltag'!B19,'2. Spieltag'!F19,IF(L13='2. Spieltag'!F19,'2. Spieltag'!B19,0))</f>
        <v>Einspielen U16</v>
      </c>
      <c r="Q13">
        <f>IF('2. Spieltag'!H19&gt;'2. Spieltag'!J19,'2. Spieltag'!G19,IF('2. Spieltag'!J19&gt;'2. Spieltag'!H19,'2. Spieltag'!K19,0))</f>
        <v>0</v>
      </c>
      <c r="R13">
        <f>IF((AND(Q13=0,NOT(ISBLANK('2. Spieltag'!H19)),NOT(ISBLANK('2. Spieltag'!J19)))),'2. Spieltag'!G19,0)</f>
        <v>0</v>
      </c>
      <c r="S13">
        <f>IF((AND(Q13=0,NOT(ISBLANK('2. Spieltag'!H19)),NOT(ISBLANK('2. Spieltag'!J19)))),'2. Spieltag'!K19,0)</f>
        <v>0</v>
      </c>
      <c r="T13">
        <f>IF(Q13='2. Spieltag'!G19,'2. Spieltag'!K19,IF(Q13='2. Spieltag'!K19,'2. Spieltag'!G19,0))</f>
        <v>0</v>
      </c>
      <c r="W13">
        <f>IF('3. Spieltag'!C19&gt;'3. Spieltag'!E19,'3. Spieltag'!B19,IF('3. Spieltag'!E19&gt;'3. Spieltag'!C19,'3. Spieltag'!F19,0))</f>
        <v>0</v>
      </c>
      <c r="X13">
        <f>IF((AND(W13=0,NOT(ISBLANK('3. Spieltag'!C19)),NOT(ISBLANK('3. Spieltag'!E19)))),'3. Spieltag'!B19,0)</f>
        <v>0</v>
      </c>
      <c r="Y13">
        <f>IF((AND(W13=0,NOT(ISBLANK('3. Spieltag'!C19)),NOT(ISBLANK('3. Spieltag'!E19)))),'3. Spieltag'!F19,0)</f>
        <v>0</v>
      </c>
      <c r="Z13" t="str">
        <f>IF(W13='3. Spieltag'!B19,'3. Spieltag'!F19,IF(W13='3. Spieltag'!F19,'3. Spieltag'!B19,0))</f>
        <v>Einspielen U16</v>
      </c>
      <c r="AB13">
        <f>IF('3. Spieltag'!H19&gt;'3. Spieltag'!J19,'3. Spieltag'!G19,IF('3. Spieltag'!J19&gt;'3. Spieltag'!H19,'3. Spieltag'!K19,0))</f>
        <v>0</v>
      </c>
      <c r="AC13">
        <f>IF((AND(AB13=0,NOT(ISBLANK('3. Spieltag'!H19)),NOT(ISBLANK('3. Spieltag'!J19)))),'3. Spieltag'!G19,0)</f>
        <v>0</v>
      </c>
      <c r="AD13">
        <f>IF((AND(AB13=0,NOT(ISBLANK('3. Spieltag'!H19)),NOT(ISBLANK('3. Spieltag'!J19)))),'3. Spieltag'!K19,0)</f>
        <v>0</v>
      </c>
      <c r="AE13">
        <f>IF(AB13='3. Spieltag'!G19,'3. Spieltag'!K19,IF(AB13='3. Spieltag'!K19,'3. Spieltag'!G19,0))</f>
        <v>0</v>
      </c>
      <c r="AH13">
        <f>IF('4. Spieltag'!C19&gt;'4. Spieltag'!E19,'4. Spieltag'!B19,IF('4. Spieltag'!E19&gt;'4. Spieltag'!C19,'4. Spieltag'!F19,0))</f>
        <v>0</v>
      </c>
      <c r="AI13">
        <f>IF((AND(AH13=0,NOT(ISBLANK('4. Spieltag'!C19)),NOT(ISBLANK('4. Spieltag'!E19)))),'4. Spieltag'!B19,0)</f>
        <v>0</v>
      </c>
      <c r="AJ13">
        <f>IF((AND(AH13=0,NOT(ISBLANK('4. Spieltag'!C19)),NOT(ISBLANK('4. Spieltag'!E19)))),'4. Spieltag'!F19,0)</f>
        <v>0</v>
      </c>
      <c r="AK13" t="str">
        <f>IF(AH13='4. Spieltag'!B19,'4. Spieltag'!F19,IF(AH13='4. Spieltag'!F19,'4. Spieltag'!B19,0))</f>
        <v>Einspielen U16</v>
      </c>
      <c r="AM13">
        <f>IF('4. Spieltag'!H19&gt;'4. Spieltag'!J19,'4. Spieltag'!G19,IF('4. Spieltag'!J19&gt;'4. Spieltag'!H19,'4. Spieltag'!K19,0))</f>
        <v>0</v>
      </c>
      <c r="AN13">
        <f>IF((AND(AM13=0,NOT(ISBLANK('4. Spieltag'!H19)),NOT(ISBLANK('4. Spieltag'!J19)))),'4. Spieltag'!G19,0)</f>
        <v>0</v>
      </c>
      <c r="AO13">
        <f>IF((AND(AM13=0,NOT(ISBLANK('4. Spieltag'!H19)),NOT(ISBLANK('4. Spieltag'!J19)))),'4. Spieltag'!K19,0)</f>
        <v>0</v>
      </c>
      <c r="AP13">
        <f>IF(AM13='4. Spieltag'!G19,'4. Spieltag'!K19,IF(AM13='4. Spieltag'!K19,'4. Spieltag'!G19,0))</f>
        <v>0</v>
      </c>
      <c r="AS13">
        <f>IF('5. Spieltag'!C19&gt;'5. Spieltag'!E19,'5. Spieltag'!B19,IF('5. Spieltag'!E19&gt;'5. Spieltag'!C19,'5. Spieltag'!F19,0))</f>
        <v>0</v>
      </c>
      <c r="AT13">
        <f>IF((AND(AS13=0,NOT(ISBLANK('5. Spieltag'!C19)),NOT(ISBLANK('5. Spieltag'!E19)))),'5. Spieltag'!B19,0)</f>
        <v>0</v>
      </c>
      <c r="AU13">
        <f>IF((AND(AS13=0,NOT(ISBLANK('5. Spieltag'!C19)),NOT(ISBLANK('5. Spieltag'!E19)))),'5. Spieltag'!F19,0)</f>
        <v>0</v>
      </c>
      <c r="AV13" t="str">
        <f>IF(AS13='5. Spieltag'!B19,'5. Spieltag'!F19,IF(AS13='5. Spieltag'!F19,'5. Spieltag'!B19,0))</f>
        <v>Einspielen U16</v>
      </c>
      <c r="AX13">
        <f>IF('5. Spieltag'!H19&gt;'5. Spieltag'!J19,'5. Spieltag'!G19,IF('5. Spieltag'!J19&gt;'5. Spieltag'!H19,'5. Spieltag'!K19,0))</f>
        <v>0</v>
      </c>
      <c r="AY13">
        <f>IF((AND(AX13=0,NOT(ISBLANK('5. Spieltag'!H19)),NOT(ISBLANK('5. Spieltag'!J19)))),'5. Spieltag'!G19,0)</f>
        <v>0</v>
      </c>
      <c r="AZ13">
        <f>IF((AND(AX13=0,NOT(ISBLANK('5. Spieltag'!H19)),NOT(ISBLANK('5. Spieltag'!J19)))),'5. Spieltag'!K19,0)</f>
        <v>0</v>
      </c>
      <c r="BA13">
        <f>IF(AX13='5. Spieltag'!G19,'5. Spieltag'!K19,IF(AX13='5. Spieltag'!K19,'5. Spieltag'!G19,0))</f>
        <v>0</v>
      </c>
    </row>
    <row r="14" spans="1:53" x14ac:dyDescent="0.25">
      <c r="A14">
        <f>IF('1. Spieltag'!C20&gt;'1. Spieltag'!E20,'1. Spieltag'!B20,IF('1. Spieltag'!E20&gt;'1. Spieltag'!C20,'1. Spieltag'!F20,0))</f>
        <v>0</v>
      </c>
      <c r="B14" t="str">
        <f>IF((AND(A14=0,NOT(ISBLANK('1. Spieltag'!C20)),NOT(ISBLANK('1. Spieltag'!E20)))),'1. Spieltag'!B20,0)</f>
        <v>C1</v>
      </c>
      <c r="C14" t="str">
        <f>IF((AND(A14=0,NOT(ISBLANK('1. Spieltag'!C20)),NOT(ISBLANK('1. Spieltag'!E20)))),'1. Spieltag'!F20,0)</f>
        <v>C2</v>
      </c>
      <c r="D14">
        <f>IF(A14='1. Spieltag'!B20,'1. Spieltag'!F20,IF(A14='1. Spieltag'!F20,'1. Spieltag'!B20,0))</f>
        <v>0</v>
      </c>
      <c r="F14" t="str">
        <f>IF('1. Spieltag'!H20&gt;'1. Spieltag'!J20,'1. Spieltag'!G20,IF('1. Spieltag'!J20&gt;'1. Spieltag'!H20,'1. Spieltag'!K20,0))</f>
        <v>C4</v>
      </c>
      <c r="G14">
        <f>IF((AND(F14=0,NOT(ISBLANK('1. Spieltag'!H20)),NOT(ISBLANK('1. Spieltag'!J20)))),'1. Spieltag'!G20,0)</f>
        <v>0</v>
      </c>
      <c r="H14">
        <f>IF((AND(F14=0,NOT(ISBLANK('1. Spieltag'!H20)),NOT(ISBLANK('1. Spieltag'!J20)))),'1. Spieltag'!K20,0)</f>
        <v>0</v>
      </c>
      <c r="I14" t="str">
        <f>IF(F14='1. Spieltag'!G20,'1. Spieltag'!K20,IF(F14='1. Spieltag'!K20,'1. Spieltag'!G20,0))</f>
        <v>C3</v>
      </c>
      <c r="L14" t="str">
        <f>IF('2. Spieltag'!C20&gt;'2. Spieltag'!E20,'2. Spieltag'!B20,IF('2. Spieltag'!E20&gt;'2. Spieltag'!C20,'2. Spieltag'!F20,0))</f>
        <v>C1</v>
      </c>
      <c r="M14">
        <f>IF((AND(L14=0,NOT(ISBLANK('2. Spieltag'!C20)),NOT(ISBLANK('2. Spieltag'!E20)))),'2. Spieltag'!B20,0)</f>
        <v>0</v>
      </c>
      <c r="N14">
        <f>IF((AND(L14=0,NOT(ISBLANK('2. Spieltag'!C20)),NOT(ISBLANK('2. Spieltag'!E20)))),'2. Spieltag'!F20,0)</f>
        <v>0</v>
      </c>
      <c r="O14" t="str">
        <f>IF(L14='2. Spieltag'!B20,'2. Spieltag'!F20,IF(L14='2. Spieltag'!F20,'2. Spieltag'!B20,0))</f>
        <v>C7</v>
      </c>
      <c r="Q14" t="str">
        <f>IF('2. Spieltag'!H20&gt;'2. Spieltag'!J20,'2. Spieltag'!G20,IF('2. Spieltag'!J20&gt;'2. Spieltag'!H20,'2. Spieltag'!K20,0))</f>
        <v>C3</v>
      </c>
      <c r="R14">
        <f>IF((AND(Q14=0,NOT(ISBLANK('2. Spieltag'!H20)),NOT(ISBLANK('2. Spieltag'!J20)))),'2. Spieltag'!G20,0)</f>
        <v>0</v>
      </c>
      <c r="S14">
        <f>IF((AND(Q14=0,NOT(ISBLANK('2. Spieltag'!H20)),NOT(ISBLANK('2. Spieltag'!J20)))),'2. Spieltag'!K20,0)</f>
        <v>0</v>
      </c>
      <c r="T14" t="str">
        <f>IF(Q14='2. Spieltag'!G20,'2. Spieltag'!K20,IF(Q14='2. Spieltag'!K20,'2. Spieltag'!G20,0))</f>
        <v>C2</v>
      </c>
      <c r="W14">
        <f>IF('3. Spieltag'!C20&gt;'3. Spieltag'!E20,'3. Spieltag'!B20,IF('3. Spieltag'!E20&gt;'3. Spieltag'!C20,'3. Spieltag'!F20,0))</f>
        <v>0</v>
      </c>
      <c r="X14" t="str">
        <f>IF((AND(W14=0,NOT(ISBLANK('3. Spieltag'!C20)),NOT(ISBLANK('3. Spieltag'!E20)))),'3. Spieltag'!B20,0)</f>
        <v>C6</v>
      </c>
      <c r="Y14" t="str">
        <f>IF((AND(W14=0,NOT(ISBLANK('3. Spieltag'!C20)),NOT(ISBLANK('3. Spieltag'!E20)))),'3. Spieltag'!F20,0)</f>
        <v>C7</v>
      </c>
      <c r="Z14">
        <f>IF(W14='3. Spieltag'!B20,'3. Spieltag'!F20,IF(W14='3. Spieltag'!F20,'3. Spieltag'!B20,0))</f>
        <v>0</v>
      </c>
      <c r="AB14" t="str">
        <f>IF('3. Spieltag'!H20&gt;'3. Spieltag'!J20,'3. Spieltag'!G20,IF('3. Spieltag'!J20&gt;'3. Spieltag'!H20,'3. Spieltag'!K20,0))</f>
        <v>C2</v>
      </c>
      <c r="AC14">
        <f>IF((AND(AB14=0,NOT(ISBLANK('3. Spieltag'!H20)),NOT(ISBLANK('3. Spieltag'!J20)))),'3. Spieltag'!G20,0)</f>
        <v>0</v>
      </c>
      <c r="AD14">
        <f>IF((AND(AB14=0,NOT(ISBLANK('3. Spieltag'!H20)),NOT(ISBLANK('3. Spieltag'!J20)))),'3. Spieltag'!K20,0)</f>
        <v>0</v>
      </c>
      <c r="AE14" t="str">
        <f>IF(AB14='3. Spieltag'!G20,'3. Spieltag'!K20,IF(AB14='3. Spieltag'!K20,'3. Spieltag'!G20,0))</f>
        <v>C1</v>
      </c>
      <c r="AH14" t="str">
        <f>IF('4. Spieltag'!C20&gt;'4. Spieltag'!E20,'4. Spieltag'!B20,IF('4. Spieltag'!E20&gt;'4. Spieltag'!C20,'4. Spieltag'!F20,0))</f>
        <v>C5</v>
      </c>
      <c r="AI14">
        <f>IF((AND(AH14=0,NOT(ISBLANK('4. Spieltag'!C20)),NOT(ISBLANK('4. Spieltag'!E20)))),'4. Spieltag'!B20,0)</f>
        <v>0</v>
      </c>
      <c r="AJ14">
        <f>IF((AND(AH14=0,NOT(ISBLANK('4. Spieltag'!C20)),NOT(ISBLANK('4. Spieltag'!E20)))),'4. Spieltag'!F20,0)</f>
        <v>0</v>
      </c>
      <c r="AK14" t="str">
        <f>IF(AH14='4. Spieltag'!B20,'4. Spieltag'!F20,IF(AH14='4. Spieltag'!F20,'4. Spieltag'!B20,0))</f>
        <v>C6</v>
      </c>
      <c r="AM14" t="str">
        <f>IF('4. Spieltag'!H20&gt;'4. Spieltag'!J20,'4. Spieltag'!G20,IF('4. Spieltag'!J20&gt;'4. Spieltag'!H20,'4. Spieltag'!K20,0))</f>
        <v>C7</v>
      </c>
      <c r="AN14">
        <f>IF((AND(AM14=0,NOT(ISBLANK('4. Spieltag'!H20)),NOT(ISBLANK('4. Spieltag'!J20)))),'4. Spieltag'!G20,0)</f>
        <v>0</v>
      </c>
      <c r="AO14">
        <f>IF((AND(AM14=0,NOT(ISBLANK('4. Spieltag'!H20)),NOT(ISBLANK('4. Spieltag'!J20)))),'4. Spieltag'!K20,0)</f>
        <v>0</v>
      </c>
      <c r="AP14" t="str">
        <f>IF(AM14='4. Spieltag'!G20,'4. Spieltag'!K20,IF(AM14='4. Spieltag'!K20,'4. Spieltag'!G20,0))</f>
        <v>C1</v>
      </c>
      <c r="AS14" t="str">
        <f>IF('5. Spieltag'!C20&gt;'5. Spieltag'!E20,'5. Spieltag'!B20,IF('5. Spieltag'!E20&gt;'5. Spieltag'!C20,'5. Spieltag'!F20,0))</f>
        <v>C5</v>
      </c>
      <c r="AT14">
        <f>IF((AND(AS14=0,NOT(ISBLANK('5. Spieltag'!C20)),NOT(ISBLANK('5. Spieltag'!E20)))),'5. Spieltag'!B20,0)</f>
        <v>0</v>
      </c>
      <c r="AU14">
        <f>IF((AND(AS14=0,NOT(ISBLANK('5. Spieltag'!C20)),NOT(ISBLANK('5. Spieltag'!E20)))),'5. Spieltag'!F20,0)</f>
        <v>0</v>
      </c>
      <c r="AV14" t="str">
        <f>IF(AS14='5. Spieltag'!B20,'5. Spieltag'!F20,IF(AS14='5. Spieltag'!F20,'5. Spieltag'!B20,0))</f>
        <v>C4</v>
      </c>
      <c r="AX14" t="str">
        <f>IF('5. Spieltag'!H20&gt;'5. Spieltag'!J20,'5. Spieltag'!G20,IF('5. Spieltag'!J20&gt;'5. Spieltag'!H20,'5. Spieltag'!K20,0))</f>
        <v>C7</v>
      </c>
      <c r="AY14">
        <f>IF((AND(AX14=0,NOT(ISBLANK('5. Spieltag'!H20)),NOT(ISBLANK('5. Spieltag'!J20)))),'5. Spieltag'!G20,0)</f>
        <v>0</v>
      </c>
      <c r="AZ14">
        <f>IF((AND(AX14=0,NOT(ISBLANK('5. Spieltag'!H20)),NOT(ISBLANK('5. Spieltag'!J20)))),'5. Spieltag'!K20,0)</f>
        <v>0</v>
      </c>
      <c r="BA14" t="str">
        <f>IF(AX14='5. Spieltag'!G20,'5. Spieltag'!K20,IF(AX14='5. Spieltag'!K20,'5. Spieltag'!G20,0))</f>
        <v>C6</v>
      </c>
    </row>
    <row r="15" spans="1:53" x14ac:dyDescent="0.25">
      <c r="A15" t="str">
        <f>IF('1. Spieltag'!C21&gt;'1. Spieltag'!E21,'1. Spieltag'!B21,IF('1. Spieltag'!E21&gt;'1. Spieltag'!C21,'1. Spieltag'!F21,0))</f>
        <v>C5</v>
      </c>
      <c r="B15">
        <f>IF((AND(A15=0,NOT(ISBLANK('1. Spieltag'!C21)),NOT(ISBLANK('1. Spieltag'!E21)))),'1. Spieltag'!B21,0)</f>
        <v>0</v>
      </c>
      <c r="C15">
        <f>IF((AND(A15=0,NOT(ISBLANK('1. Spieltag'!C21)),NOT(ISBLANK('1. Spieltag'!E21)))),'1. Spieltag'!F21,0)</f>
        <v>0</v>
      </c>
      <c r="D15" t="str">
        <f>IF(A15='1. Spieltag'!B21,'1. Spieltag'!F21,IF(A15='1. Spieltag'!F21,'1. Spieltag'!B21,0))</f>
        <v>C6</v>
      </c>
      <c r="F15" t="str">
        <f>IF('1. Spieltag'!H21&gt;'1. Spieltag'!J21,'1. Spieltag'!G21,IF('1. Spieltag'!J21&gt;'1. Spieltag'!H21,'1. Spieltag'!K21,0))</f>
        <v>C1</v>
      </c>
      <c r="G15">
        <f>IF((AND(F15=0,NOT(ISBLANK('1. Spieltag'!H21)),NOT(ISBLANK('1. Spieltag'!J21)))),'1. Spieltag'!G21,0)</f>
        <v>0</v>
      </c>
      <c r="H15">
        <f>IF((AND(F15=0,NOT(ISBLANK('1. Spieltag'!H21)),NOT(ISBLANK('1. Spieltag'!J21)))),'1. Spieltag'!K21,0)</f>
        <v>0</v>
      </c>
      <c r="I15" t="str">
        <f>IF(F15='1. Spieltag'!G21,'1. Spieltag'!K21,IF(F15='1. Spieltag'!K21,'1. Spieltag'!G21,0))</f>
        <v>C7</v>
      </c>
      <c r="L15" t="str">
        <f>IF('2. Spieltag'!C21&gt;'2. Spieltag'!E21,'2. Spieltag'!B21,IF('2. Spieltag'!E21&gt;'2. Spieltag'!C21,'2. Spieltag'!F21,0))</f>
        <v>C5</v>
      </c>
      <c r="M15">
        <f>IF((AND(L15=0,NOT(ISBLANK('2. Spieltag'!C21)),NOT(ISBLANK('2. Spieltag'!E21)))),'2. Spieltag'!B21,0)</f>
        <v>0</v>
      </c>
      <c r="N15">
        <f>IF((AND(L15=0,NOT(ISBLANK('2. Spieltag'!C21)),NOT(ISBLANK('2. Spieltag'!E21)))),'2. Spieltag'!F21,0)</f>
        <v>0</v>
      </c>
      <c r="O15" t="str">
        <f>IF(L15='2. Spieltag'!B21,'2. Spieltag'!F21,IF(L15='2. Spieltag'!F21,'2. Spieltag'!B21,0))</f>
        <v>C4</v>
      </c>
      <c r="Q15" t="str">
        <f>IF('2. Spieltag'!H21&gt;'2. Spieltag'!J21,'2. Spieltag'!G21,IF('2. Spieltag'!J21&gt;'2. Spieltag'!H21,'2. Spieltag'!K21,0))</f>
        <v>C7</v>
      </c>
      <c r="R15">
        <f>IF((AND(Q15=0,NOT(ISBLANK('2. Spieltag'!H21)),NOT(ISBLANK('2. Spieltag'!J21)))),'2. Spieltag'!G21,0)</f>
        <v>0</v>
      </c>
      <c r="S15">
        <f>IF((AND(Q15=0,NOT(ISBLANK('2. Spieltag'!H21)),NOT(ISBLANK('2. Spieltag'!J21)))),'2. Spieltag'!K21,0)</f>
        <v>0</v>
      </c>
      <c r="T15" t="str">
        <f>IF(Q15='2. Spieltag'!G21,'2. Spieltag'!K21,IF(Q15='2. Spieltag'!K21,'2. Spieltag'!G21,0))</f>
        <v>C6</v>
      </c>
      <c r="W15">
        <f>IF('3. Spieltag'!C21&gt;'3. Spieltag'!E21,'3. Spieltag'!B21,IF('3. Spieltag'!E21&gt;'3. Spieltag'!C21,'3. Spieltag'!F21,0))</f>
        <v>0</v>
      </c>
      <c r="X15" t="str">
        <f>IF((AND(W15=0,NOT(ISBLANK('3. Spieltag'!C21)),NOT(ISBLANK('3. Spieltag'!E21)))),'3. Spieltag'!B21,0)</f>
        <v>C3</v>
      </c>
      <c r="Y15" t="str">
        <f>IF((AND(W15=0,NOT(ISBLANK('3. Spieltag'!C21)),NOT(ISBLANK('3. Spieltag'!E21)))),'3. Spieltag'!F21,0)</f>
        <v>C4</v>
      </c>
      <c r="Z15">
        <f>IF(W15='3. Spieltag'!B21,'3. Spieltag'!F21,IF(W15='3. Spieltag'!F21,'3. Spieltag'!B21,0))</f>
        <v>0</v>
      </c>
      <c r="AB15" t="str">
        <f>IF('3. Spieltag'!H21&gt;'3. Spieltag'!J21,'3. Spieltag'!G21,IF('3. Spieltag'!J21&gt;'3. Spieltag'!H21,'3. Spieltag'!K21,0))</f>
        <v>C6</v>
      </c>
      <c r="AC15">
        <f>IF((AND(AB15=0,NOT(ISBLANK('3. Spieltag'!H21)),NOT(ISBLANK('3. Spieltag'!J21)))),'3. Spieltag'!G21,0)</f>
        <v>0</v>
      </c>
      <c r="AD15">
        <f>IF((AND(AB15=0,NOT(ISBLANK('3. Spieltag'!H21)),NOT(ISBLANK('3. Spieltag'!J21)))),'3. Spieltag'!K21,0)</f>
        <v>0</v>
      </c>
      <c r="AE15" t="str">
        <f>IF(AB15='3. Spieltag'!G21,'3. Spieltag'!K21,IF(AB15='3. Spieltag'!K21,'3. Spieltag'!G21,0))</f>
        <v>C5</v>
      </c>
      <c r="AH15" t="str">
        <f>IF('4. Spieltag'!C21&gt;'4. Spieltag'!E21,'4. Spieltag'!B21,IF('4. Spieltag'!E21&gt;'4. Spieltag'!C21,'4. Spieltag'!F21,0))</f>
        <v>C2</v>
      </c>
      <c r="AI15">
        <f>IF((AND(AH15=0,NOT(ISBLANK('4. Spieltag'!C21)),NOT(ISBLANK('4. Spieltag'!E21)))),'4. Spieltag'!B21,0)</f>
        <v>0</v>
      </c>
      <c r="AJ15">
        <f>IF((AND(AH15=0,NOT(ISBLANK('4. Spieltag'!C21)),NOT(ISBLANK('4. Spieltag'!E21)))),'4. Spieltag'!F21,0)</f>
        <v>0</v>
      </c>
      <c r="AK15" t="str">
        <f>IF(AH15='4. Spieltag'!B21,'4. Spieltag'!F21,IF(AH15='4. Spieltag'!F21,'4. Spieltag'!B21,0))</f>
        <v>C3</v>
      </c>
      <c r="AM15" t="str">
        <f>IF('4. Spieltag'!H21&gt;'4. Spieltag'!J21,'4. Spieltag'!G21,IF('4. Spieltag'!J21&gt;'4. Spieltag'!H21,'4. Spieltag'!K21,0))</f>
        <v>C5</v>
      </c>
      <c r="AN15">
        <f>IF((AND(AM15=0,NOT(ISBLANK('4. Spieltag'!H21)),NOT(ISBLANK('4. Spieltag'!J21)))),'4. Spieltag'!G21,0)</f>
        <v>0</v>
      </c>
      <c r="AO15">
        <f>IF((AND(AM15=0,NOT(ISBLANK('4. Spieltag'!H21)),NOT(ISBLANK('4. Spieltag'!J21)))),'4. Spieltag'!K21,0)</f>
        <v>0</v>
      </c>
      <c r="AP15" t="str">
        <f>IF(AM15='4. Spieltag'!G21,'4. Spieltag'!K21,IF(AM15='4. Spieltag'!K21,'4. Spieltag'!G21,0))</f>
        <v>C4</v>
      </c>
      <c r="AS15" t="str">
        <f>IF('5. Spieltag'!C21&gt;'5. Spieltag'!E21,'5. Spieltag'!B21,IF('5. Spieltag'!E21&gt;'5. Spieltag'!C21,'5. Spieltag'!F21,0))</f>
        <v>C1</v>
      </c>
      <c r="AT15">
        <f>IF((AND(AS15=0,NOT(ISBLANK('5. Spieltag'!C21)),NOT(ISBLANK('5. Spieltag'!E21)))),'5. Spieltag'!B21,0)</f>
        <v>0</v>
      </c>
      <c r="AU15">
        <f>IF((AND(AS15=0,NOT(ISBLANK('5. Spieltag'!C21)),NOT(ISBLANK('5. Spieltag'!E21)))),'5. Spieltag'!F21,0)</f>
        <v>0</v>
      </c>
      <c r="AV15" t="str">
        <f>IF(AS15='5. Spieltag'!B21,'5. Spieltag'!F21,IF(AS15='5. Spieltag'!F21,'5. Spieltag'!B21,0))</f>
        <v>C2</v>
      </c>
      <c r="AX15" t="str">
        <f>IF('5. Spieltag'!H21&gt;'5. Spieltag'!J21,'5. Spieltag'!G21,IF('5. Spieltag'!J21&gt;'5. Spieltag'!H21,'5. Spieltag'!K21,0))</f>
        <v>C4</v>
      </c>
      <c r="AY15">
        <f>IF((AND(AX15=0,NOT(ISBLANK('5. Spieltag'!H21)),NOT(ISBLANK('5. Spieltag'!J21)))),'5. Spieltag'!G21,0)</f>
        <v>0</v>
      </c>
      <c r="AZ15">
        <f>IF((AND(AX15=0,NOT(ISBLANK('5. Spieltag'!H21)),NOT(ISBLANK('5. Spieltag'!J21)))),'5. Spieltag'!K21,0)</f>
        <v>0</v>
      </c>
      <c r="BA15" t="str">
        <f>IF(AX15='5. Spieltag'!G21,'5. Spieltag'!K21,IF(AX15='5. Spieltag'!K21,'5. Spieltag'!G21,0))</f>
        <v>C3</v>
      </c>
    </row>
    <row r="16" spans="1:53" x14ac:dyDescent="0.25">
      <c r="A16" t="str">
        <f>IF('1. Spieltag'!C22&gt;'1. Spieltag'!E22,'1. Spieltag'!B22,IF('1. Spieltag'!E22&gt;'1. Spieltag'!C22,'1. Spieltag'!F22,0))</f>
        <v>C2</v>
      </c>
      <c r="B16">
        <f>IF((AND(A16=0,NOT(ISBLANK('1. Spieltag'!C22)),NOT(ISBLANK('1. Spieltag'!E22)))),'1. Spieltag'!B22,0)</f>
        <v>0</v>
      </c>
      <c r="C16">
        <f>IF((AND(A16=0,NOT(ISBLANK('1. Spieltag'!C22)),NOT(ISBLANK('1. Spieltag'!E22)))),'1. Spieltag'!F22,0)</f>
        <v>0</v>
      </c>
      <c r="D16" t="str">
        <f>IF(A16='1. Spieltag'!B22,'1. Spieltag'!F22,IF(A16='1. Spieltag'!F22,'1. Spieltag'!B22,0))</f>
        <v>C3</v>
      </c>
      <c r="F16">
        <f>IF('1. Spieltag'!H22&gt;'1. Spieltag'!J22,'1. Spieltag'!G22,IF('1. Spieltag'!J22&gt;'1. Spieltag'!H22,'1. Spieltag'!K22,0))</f>
        <v>0</v>
      </c>
      <c r="G16" t="str">
        <f>IF((AND(F16=0,NOT(ISBLANK('1. Spieltag'!H22)),NOT(ISBLANK('1. Spieltag'!J22)))),'1. Spieltag'!G22,0)</f>
        <v>C4</v>
      </c>
      <c r="H16" t="str">
        <f>IF((AND(F16=0,NOT(ISBLANK('1. Spieltag'!H22)),NOT(ISBLANK('1. Spieltag'!J22)))),'1. Spieltag'!K22,0)</f>
        <v>C5</v>
      </c>
      <c r="I16">
        <f>IF(F16='1. Spieltag'!G22,'1. Spieltag'!K22,IF(F16='1. Spieltag'!K22,'1. Spieltag'!G22,0))</f>
        <v>0</v>
      </c>
      <c r="L16" t="str">
        <f>IF('2. Spieltag'!C22&gt;'2. Spieltag'!E22,'2. Spieltag'!B22,IF('2. Spieltag'!E22&gt;'2. Spieltag'!C22,'2. Spieltag'!F22,0))</f>
        <v>C1</v>
      </c>
      <c r="M16">
        <f>IF((AND(L16=0,NOT(ISBLANK('2. Spieltag'!C22)),NOT(ISBLANK('2. Spieltag'!E22)))),'2. Spieltag'!B22,0)</f>
        <v>0</v>
      </c>
      <c r="N16">
        <f>IF((AND(L16=0,NOT(ISBLANK('2. Spieltag'!C22)),NOT(ISBLANK('2. Spieltag'!E22)))),'2. Spieltag'!F22,0)</f>
        <v>0</v>
      </c>
      <c r="O16" t="str">
        <f>IF(L16='2. Spieltag'!B22,'2. Spieltag'!F22,IF(L16='2. Spieltag'!F22,'2. Spieltag'!B22,0))</f>
        <v>C2</v>
      </c>
      <c r="Q16" t="str">
        <f>IF('2. Spieltag'!H22&gt;'2. Spieltag'!J22,'2. Spieltag'!G22,IF('2. Spieltag'!J22&gt;'2. Spieltag'!H22,'2. Spieltag'!K22,0))</f>
        <v>C3</v>
      </c>
      <c r="R16">
        <f>IF((AND(Q16=0,NOT(ISBLANK('2. Spieltag'!H22)),NOT(ISBLANK('2. Spieltag'!J22)))),'2. Spieltag'!G22,0)</f>
        <v>0</v>
      </c>
      <c r="S16">
        <f>IF((AND(Q16=0,NOT(ISBLANK('2. Spieltag'!H22)),NOT(ISBLANK('2. Spieltag'!J22)))),'2. Spieltag'!K22,0)</f>
        <v>0</v>
      </c>
      <c r="T16" t="str">
        <f>IF(Q16='2. Spieltag'!G22,'2. Spieltag'!K22,IF(Q16='2. Spieltag'!K22,'2. Spieltag'!G22,0))</f>
        <v>C4</v>
      </c>
      <c r="W16" t="str">
        <f>IF('3. Spieltag'!C22&gt;'3. Spieltag'!E22,'3. Spieltag'!B22,IF('3. Spieltag'!E22&gt;'3. Spieltag'!C22,'3. Spieltag'!F22,0))</f>
        <v>C7</v>
      </c>
      <c r="X16">
        <f>IF((AND(W16=0,NOT(ISBLANK('3. Spieltag'!C22)),NOT(ISBLANK('3. Spieltag'!E22)))),'3. Spieltag'!B22,0)</f>
        <v>0</v>
      </c>
      <c r="Y16">
        <f>IF((AND(W16=0,NOT(ISBLANK('3. Spieltag'!C22)),NOT(ISBLANK('3. Spieltag'!E22)))),'3. Spieltag'!F22,0)</f>
        <v>0</v>
      </c>
      <c r="Z16" t="str">
        <f>IF(W16='3. Spieltag'!B22,'3. Spieltag'!F22,IF(W16='3. Spieltag'!F22,'3. Spieltag'!B22,0))</f>
        <v>C1</v>
      </c>
      <c r="AB16">
        <f>IF('3. Spieltag'!H22&gt;'3. Spieltag'!J22,'3. Spieltag'!G22,IF('3. Spieltag'!J22&gt;'3. Spieltag'!H22,'3. Spieltag'!K22,0))</f>
        <v>0</v>
      </c>
      <c r="AC16" t="str">
        <f>IF((AND(AB16=0,NOT(ISBLANK('3. Spieltag'!H22)),NOT(ISBLANK('3. Spieltag'!J22)))),'3. Spieltag'!G22,0)</f>
        <v>C2</v>
      </c>
      <c r="AD16" t="str">
        <f>IF((AND(AB16=0,NOT(ISBLANK('3. Spieltag'!H22)),NOT(ISBLANK('3. Spieltag'!J22)))),'3. Spieltag'!K22,0)</f>
        <v>C3</v>
      </c>
      <c r="AE16">
        <f>IF(AB16='3. Spieltag'!G22,'3. Spieltag'!K22,IF(AB16='3. Spieltag'!K22,'3. Spieltag'!G22,0))</f>
        <v>0</v>
      </c>
      <c r="AH16">
        <f>IF('4. Spieltag'!C22&gt;'4. Spieltag'!E22,'4. Spieltag'!B22,IF('4. Spieltag'!E22&gt;'4. Spieltag'!C22,'4. Spieltag'!F22,0))</f>
        <v>0</v>
      </c>
      <c r="AI16" t="str">
        <f>IF((AND(AH16=0,NOT(ISBLANK('4. Spieltag'!C22)),NOT(ISBLANK('4. Spieltag'!E22)))),'4. Spieltag'!B22,0)</f>
        <v>C6</v>
      </c>
      <c r="AJ16" t="str">
        <f>IF((AND(AH16=0,NOT(ISBLANK('4. Spieltag'!C22)),NOT(ISBLANK('4. Spieltag'!E22)))),'4. Spieltag'!F22,0)</f>
        <v>C7</v>
      </c>
      <c r="AK16">
        <f>IF(AH16='4. Spieltag'!B22,'4. Spieltag'!F22,IF(AH16='4. Spieltag'!F22,'4. Spieltag'!B22,0))</f>
        <v>0</v>
      </c>
      <c r="AM16" t="str">
        <f>IF('4. Spieltag'!H22&gt;'4. Spieltag'!J22,'4. Spieltag'!G22,IF('4. Spieltag'!J22&gt;'4. Spieltag'!H22,'4. Spieltag'!K22,0))</f>
        <v>C1</v>
      </c>
      <c r="AN16">
        <f>IF((AND(AM16=0,NOT(ISBLANK('4. Spieltag'!H22)),NOT(ISBLANK('4. Spieltag'!J22)))),'4. Spieltag'!G22,0)</f>
        <v>0</v>
      </c>
      <c r="AO16">
        <f>IF((AND(AM16=0,NOT(ISBLANK('4. Spieltag'!H22)),NOT(ISBLANK('4. Spieltag'!J22)))),'4. Spieltag'!K22,0)</f>
        <v>0</v>
      </c>
      <c r="AP16" t="str">
        <f>IF(AM16='4. Spieltag'!G22,'4. Spieltag'!K22,IF(AM16='4. Spieltag'!K22,'4. Spieltag'!G22,0))</f>
        <v>C2</v>
      </c>
      <c r="AS16" t="str">
        <f>IF('5. Spieltag'!C22&gt;'5. Spieltag'!E22,'5. Spieltag'!B22,IF('5. Spieltag'!E22&gt;'5. Spieltag'!C22,'5. Spieltag'!F22,0))</f>
        <v>C5</v>
      </c>
      <c r="AT16">
        <f>IF((AND(AS16=0,NOT(ISBLANK('5. Spieltag'!C22)),NOT(ISBLANK('5. Spieltag'!E22)))),'5. Spieltag'!B22,0)</f>
        <v>0</v>
      </c>
      <c r="AU16">
        <f>IF((AND(AS16=0,NOT(ISBLANK('5. Spieltag'!C22)),NOT(ISBLANK('5. Spieltag'!E22)))),'5. Spieltag'!F22,0)</f>
        <v>0</v>
      </c>
      <c r="AV16" t="str">
        <f>IF(AS16='5. Spieltag'!B22,'5. Spieltag'!F22,IF(AS16='5. Spieltag'!F22,'5. Spieltag'!B22,0))</f>
        <v>C6</v>
      </c>
      <c r="AX16">
        <f>IF('5. Spieltag'!H22&gt;'5. Spieltag'!J22,'5. Spieltag'!G22,IF('5. Spieltag'!J22&gt;'5. Spieltag'!H22,'5. Spieltag'!K22,0))</f>
        <v>0</v>
      </c>
      <c r="AY16" t="str">
        <f>IF((AND(AX16=0,NOT(ISBLANK('5. Spieltag'!H22)),NOT(ISBLANK('5. Spieltag'!J22)))),'5. Spieltag'!G22,0)</f>
        <v>C7</v>
      </c>
      <c r="AZ16" t="str">
        <f>IF((AND(AX16=0,NOT(ISBLANK('5. Spieltag'!H22)),NOT(ISBLANK('5. Spieltag'!J22)))),'5. Spieltag'!K22,0)</f>
        <v>C1</v>
      </c>
      <c r="BA16">
        <f>IF(AX16='5. Spieltag'!G22,'5. Spieltag'!K22,IF(AX16='5. Spieltag'!K22,'5. Spieltag'!G22,0))</f>
        <v>0</v>
      </c>
    </row>
    <row r="17" spans="1:53" x14ac:dyDescent="0.25">
      <c r="A17" t="str">
        <f>IF('1. Spieltag'!C23&gt;'1. Spieltag'!E23,'1. Spieltag'!B23,IF('1. Spieltag'!E23&gt;'1. Spieltag'!C23,'1. Spieltag'!F23,0))</f>
        <v>C1</v>
      </c>
      <c r="B17">
        <f>IF((AND(A17=0,NOT(ISBLANK('1. Spieltag'!C23)),NOT(ISBLANK('1. Spieltag'!E23)))),'1. Spieltag'!B23,0)</f>
        <v>0</v>
      </c>
      <c r="C17">
        <f>IF((AND(A17=0,NOT(ISBLANK('1. Spieltag'!C23)),NOT(ISBLANK('1. Spieltag'!E23)))),'1. Spieltag'!F23,0)</f>
        <v>0</v>
      </c>
      <c r="D17" t="str">
        <f>IF(A17='1. Spieltag'!B23,'1. Spieltag'!F23,IF(A17='1. Spieltag'!F23,'1. Spieltag'!B23,0))</f>
        <v>C3</v>
      </c>
      <c r="F17" t="str">
        <f>IF('1. Spieltag'!H23&gt;'1. Spieltag'!J23,'1. Spieltag'!G23,IF('1. Spieltag'!J23&gt;'1. Spieltag'!H23,'1. Spieltag'!K23,0))</f>
        <v>C6</v>
      </c>
      <c r="G17">
        <f>IF((AND(F17=0,NOT(ISBLANK('1. Spieltag'!H23)),NOT(ISBLANK('1. Spieltag'!J23)))),'1. Spieltag'!G23,0)</f>
        <v>0</v>
      </c>
      <c r="H17">
        <f>IF((AND(F17=0,NOT(ISBLANK('1. Spieltag'!H23)),NOT(ISBLANK('1. Spieltag'!J23)))),'1. Spieltag'!K23,0)</f>
        <v>0</v>
      </c>
      <c r="I17" t="str">
        <f>IF(F17='1. Spieltag'!G23,'1. Spieltag'!K23,IF(F17='1. Spieltag'!K23,'1. Spieltag'!G23,0))</f>
        <v>C7</v>
      </c>
      <c r="L17" t="str">
        <f>IF('2. Spieltag'!C23&gt;'2. Spieltag'!E23,'2. Spieltag'!B23,IF('2. Spieltag'!E23&gt;'2. Spieltag'!C23,'2. Spieltag'!F23,0))</f>
        <v>C7</v>
      </c>
      <c r="M17">
        <f>IF((AND(L17=0,NOT(ISBLANK('2. Spieltag'!C23)),NOT(ISBLANK('2. Spieltag'!E23)))),'2. Spieltag'!B23,0)</f>
        <v>0</v>
      </c>
      <c r="N17">
        <f>IF((AND(L17=0,NOT(ISBLANK('2. Spieltag'!C23)),NOT(ISBLANK('2. Spieltag'!E23)))),'2. Spieltag'!F23,0)</f>
        <v>0</v>
      </c>
      <c r="O17" t="str">
        <f>IF(L17='2. Spieltag'!B23,'2. Spieltag'!F23,IF(L17='2. Spieltag'!F23,'2. Spieltag'!B23,0))</f>
        <v>C2</v>
      </c>
      <c r="Q17" t="str">
        <f>IF('2. Spieltag'!H23&gt;'2. Spieltag'!J23,'2. Spieltag'!G23,IF('2. Spieltag'!J23&gt;'2. Spieltag'!H23,'2. Spieltag'!K23,0))</f>
        <v>C6</v>
      </c>
      <c r="R17">
        <f>IF((AND(Q17=0,NOT(ISBLANK('2. Spieltag'!H23)),NOT(ISBLANK('2. Spieltag'!J23)))),'2. Spieltag'!G23,0)</f>
        <v>0</v>
      </c>
      <c r="S17">
        <f>IF((AND(Q17=0,NOT(ISBLANK('2. Spieltag'!H23)),NOT(ISBLANK('2. Spieltag'!J23)))),'2. Spieltag'!K23,0)</f>
        <v>0</v>
      </c>
      <c r="T17" t="str">
        <f>IF(Q17='2. Spieltag'!G23,'2. Spieltag'!K23,IF(Q17='2. Spieltag'!K23,'2. Spieltag'!G23,0))</f>
        <v>C5</v>
      </c>
      <c r="W17" t="str">
        <f>IF('3. Spieltag'!C23&gt;'3. Spieltag'!E23,'3. Spieltag'!B23,IF('3. Spieltag'!E23&gt;'3. Spieltag'!C23,'3. Spieltag'!F23,0))</f>
        <v>C1</v>
      </c>
      <c r="X17">
        <f>IF((AND(W17=0,NOT(ISBLANK('3. Spieltag'!C23)),NOT(ISBLANK('3. Spieltag'!E23)))),'3. Spieltag'!B23,0)</f>
        <v>0</v>
      </c>
      <c r="Y17">
        <f>IF((AND(W17=0,NOT(ISBLANK('3. Spieltag'!C23)),NOT(ISBLANK('3. Spieltag'!E23)))),'3. Spieltag'!F23,0)</f>
        <v>0</v>
      </c>
      <c r="Z17" t="str">
        <f>IF(W17='3. Spieltag'!B23,'3. Spieltag'!F23,IF(W17='3. Spieltag'!F23,'3. Spieltag'!B23,0))</f>
        <v>C6</v>
      </c>
      <c r="AB17" t="str">
        <f>IF('3. Spieltag'!H23&gt;'3. Spieltag'!J23,'3. Spieltag'!G23,IF('3. Spieltag'!J23&gt;'3. Spieltag'!H23,'3. Spieltag'!K23,0))</f>
        <v>C4</v>
      </c>
      <c r="AC17">
        <f>IF((AND(AB17=0,NOT(ISBLANK('3. Spieltag'!H23)),NOT(ISBLANK('3. Spieltag'!J23)))),'3. Spieltag'!G23,0)</f>
        <v>0</v>
      </c>
      <c r="AD17">
        <f>IF((AND(AB17=0,NOT(ISBLANK('3. Spieltag'!H23)),NOT(ISBLANK('3. Spieltag'!J23)))),'3. Spieltag'!K23,0)</f>
        <v>0</v>
      </c>
      <c r="AE17" t="str">
        <f>IF(AB17='3. Spieltag'!G23,'3. Spieltag'!K23,IF(AB17='3. Spieltag'!K23,'3. Spieltag'!G23,0))</f>
        <v>C5</v>
      </c>
      <c r="AH17" t="str">
        <f>IF('4. Spieltag'!C23&gt;'4. Spieltag'!E23,'4. Spieltag'!B23,IF('4. Spieltag'!E23&gt;'4. Spieltag'!C23,'4. Spieltag'!F23,0))</f>
        <v>C7</v>
      </c>
      <c r="AI17">
        <f>IF((AND(AH17=0,NOT(ISBLANK('4. Spieltag'!C23)),NOT(ISBLANK('4. Spieltag'!E23)))),'4. Spieltag'!B23,0)</f>
        <v>0</v>
      </c>
      <c r="AJ17">
        <f>IF((AND(AH17=0,NOT(ISBLANK('4. Spieltag'!C23)),NOT(ISBLANK('4. Spieltag'!E23)))),'4. Spieltag'!F23,0)</f>
        <v>0</v>
      </c>
      <c r="AK17" t="str">
        <f>IF(AH17='4. Spieltag'!B23,'4. Spieltag'!F23,IF(AH17='4. Spieltag'!F23,'4. Spieltag'!B23,0))</f>
        <v>C5</v>
      </c>
      <c r="AM17">
        <f>IF('4. Spieltag'!H23&gt;'4. Spieltag'!J23,'4. Spieltag'!G23,IF('4. Spieltag'!J23&gt;'4. Spieltag'!H23,'4. Spieltag'!K23,0))</f>
        <v>0</v>
      </c>
      <c r="AN17" t="str">
        <f>IF((AND(AM17=0,NOT(ISBLANK('4. Spieltag'!H23)),NOT(ISBLANK('4. Spieltag'!J23)))),'4. Spieltag'!G23,0)</f>
        <v>C3</v>
      </c>
      <c r="AO17" t="str">
        <f>IF((AND(AM17=0,NOT(ISBLANK('4. Spieltag'!H23)),NOT(ISBLANK('4. Spieltag'!J23)))),'4. Spieltag'!K23,0)</f>
        <v>C4</v>
      </c>
      <c r="AP17">
        <f>IF(AM17='4. Spieltag'!G23,'4. Spieltag'!K23,IF(AM17='4. Spieltag'!K23,'4. Spieltag'!G23,0))</f>
        <v>0</v>
      </c>
      <c r="AS17" t="str">
        <f>IF('5. Spieltag'!C23&gt;'5. Spieltag'!E23,'5. Spieltag'!B23,IF('5. Spieltag'!E23&gt;'5. Spieltag'!C23,'5. Spieltag'!F23,0))</f>
        <v>C6</v>
      </c>
      <c r="AT17">
        <f>IF((AND(AS17=0,NOT(ISBLANK('5. Spieltag'!C23)),NOT(ISBLANK('5. Spieltag'!E23)))),'5. Spieltag'!B23,0)</f>
        <v>0</v>
      </c>
      <c r="AU17">
        <f>IF((AND(AS17=0,NOT(ISBLANK('5. Spieltag'!C23)),NOT(ISBLANK('5. Spieltag'!E23)))),'5. Spieltag'!F23,0)</f>
        <v>0</v>
      </c>
      <c r="AV17" t="str">
        <f>IF(AS17='5. Spieltag'!B23,'5. Spieltag'!F23,IF(AS17='5. Spieltag'!F23,'5. Spieltag'!B23,0))</f>
        <v>C4</v>
      </c>
      <c r="AX17" t="str">
        <f>IF('5. Spieltag'!H23&gt;'5. Spieltag'!J23,'5. Spieltag'!G23,IF('5. Spieltag'!J23&gt;'5. Spieltag'!H23,'5. Spieltag'!K23,0))</f>
        <v>C2</v>
      </c>
      <c r="AY17">
        <f>IF((AND(AX17=0,NOT(ISBLANK('5. Spieltag'!H23)),NOT(ISBLANK('5. Spieltag'!J23)))),'5. Spieltag'!G23,0)</f>
        <v>0</v>
      </c>
      <c r="AZ17">
        <f>IF((AND(AX17=0,NOT(ISBLANK('5. Spieltag'!H23)),NOT(ISBLANK('5. Spieltag'!J23)))),'5. Spieltag'!K23,0)</f>
        <v>0</v>
      </c>
      <c r="BA17" t="str">
        <f>IF(AX17='5. Spieltag'!G23,'5. Spieltag'!K23,IF(AX17='5. Spieltag'!K23,'5. Spieltag'!G23,0))</f>
        <v>C3</v>
      </c>
    </row>
    <row r="18" spans="1:53" x14ac:dyDescent="0.25">
      <c r="A18">
        <f>IF('1. Spieltag'!C24&gt;'1. Spieltag'!E24,'1. Spieltag'!B24,IF('1. Spieltag'!E24&gt;'1. Spieltag'!C24,'1. Spieltag'!F24,0))</f>
        <v>0</v>
      </c>
      <c r="B18" t="str">
        <f>IF((AND(A18=0,NOT(ISBLANK('1. Spieltag'!C24)),NOT(ISBLANK('1. Spieltag'!E24)))),'1. Spieltag'!B24,0)</f>
        <v>C2</v>
      </c>
      <c r="C18" t="str">
        <f>IF((AND(A18=0,NOT(ISBLANK('1. Spieltag'!C24)),NOT(ISBLANK('1. Spieltag'!E24)))),'1. Spieltag'!F24,0)</f>
        <v>C4</v>
      </c>
      <c r="D18">
        <f>IF(A18='1. Spieltag'!B24,'1. Spieltag'!F24,IF(A18='1. Spieltag'!F24,'1. Spieltag'!B24,0))</f>
        <v>0</v>
      </c>
      <c r="F18" t="str">
        <f>IF('1. Spieltag'!H24&gt;'1. Spieltag'!J24,'1. Spieltag'!G24,IF('1. Spieltag'!J24&gt;'1. Spieltag'!H24,'1. Spieltag'!K24,0))</f>
        <v>C7</v>
      </c>
      <c r="G18">
        <f>IF((AND(F18=0,NOT(ISBLANK('1. Spieltag'!H24)),NOT(ISBLANK('1. Spieltag'!J24)))),'1. Spieltag'!G24,0)</f>
        <v>0</v>
      </c>
      <c r="H18">
        <f>IF((AND(F18=0,NOT(ISBLANK('1. Spieltag'!H24)),NOT(ISBLANK('1. Spieltag'!J24)))),'1. Spieltag'!K24,0)</f>
        <v>0</v>
      </c>
      <c r="I18" t="str">
        <f>IF(F18='1. Spieltag'!G24,'1. Spieltag'!K24,IF(F18='1. Spieltag'!K24,'1. Spieltag'!G24,0))</f>
        <v>C5</v>
      </c>
      <c r="L18" t="str">
        <f>IF('2. Spieltag'!C24&gt;'2. Spieltag'!E24,'2. Spieltag'!B24,IF('2. Spieltag'!E24&gt;'2. Spieltag'!C24,'2. Spieltag'!F24,0))</f>
        <v>C1</v>
      </c>
      <c r="M18">
        <f>IF((AND(L18=0,NOT(ISBLANK('2. Spieltag'!C24)),NOT(ISBLANK('2. Spieltag'!E24)))),'2. Spieltag'!B24,0)</f>
        <v>0</v>
      </c>
      <c r="N18">
        <f>IF((AND(L18=0,NOT(ISBLANK('2. Spieltag'!C24)),NOT(ISBLANK('2. Spieltag'!E24)))),'2. Spieltag'!F24,0)</f>
        <v>0</v>
      </c>
      <c r="O18" t="str">
        <f>IF(L18='2. Spieltag'!B24,'2. Spieltag'!F24,IF(L18='2. Spieltag'!F24,'2. Spieltag'!B24,0))</f>
        <v>C3</v>
      </c>
      <c r="Q18" t="str">
        <f>IF('2. Spieltag'!H24&gt;'2. Spieltag'!J24,'2. Spieltag'!G24,IF('2. Spieltag'!J24&gt;'2. Spieltag'!H24,'2. Spieltag'!K24,0))</f>
        <v>C6</v>
      </c>
      <c r="R18">
        <f>IF((AND(Q18=0,NOT(ISBLANK('2. Spieltag'!H24)),NOT(ISBLANK('2. Spieltag'!J24)))),'2. Spieltag'!G24,0)</f>
        <v>0</v>
      </c>
      <c r="S18">
        <f>IF((AND(Q18=0,NOT(ISBLANK('2. Spieltag'!H24)),NOT(ISBLANK('2. Spieltag'!J24)))),'2. Spieltag'!K24,0)</f>
        <v>0</v>
      </c>
      <c r="T18" t="str">
        <f>IF(Q18='2. Spieltag'!G24,'2. Spieltag'!K24,IF(Q18='2. Spieltag'!K24,'2. Spieltag'!G24,0))</f>
        <v>C4</v>
      </c>
      <c r="W18" t="str">
        <f>IF('3. Spieltag'!C24&gt;'3. Spieltag'!E24,'3. Spieltag'!B24,IF('3. Spieltag'!E24&gt;'3. Spieltag'!C24,'3. Spieltag'!F24,0))</f>
        <v>C7</v>
      </c>
      <c r="X18">
        <f>IF((AND(W18=0,NOT(ISBLANK('3. Spieltag'!C24)),NOT(ISBLANK('3. Spieltag'!E24)))),'3. Spieltag'!B24,0)</f>
        <v>0</v>
      </c>
      <c r="Y18">
        <f>IF((AND(W18=0,NOT(ISBLANK('3. Spieltag'!C24)),NOT(ISBLANK('3. Spieltag'!E24)))),'3. Spieltag'!F24,0)</f>
        <v>0</v>
      </c>
      <c r="Z18" t="str">
        <f>IF(W18='3. Spieltag'!B24,'3. Spieltag'!F24,IF(W18='3. Spieltag'!F24,'3. Spieltag'!B24,0))</f>
        <v>C2</v>
      </c>
      <c r="AB18" t="str">
        <f>IF('3. Spieltag'!H24&gt;'3. Spieltag'!J24,'3. Spieltag'!G24,IF('3. Spieltag'!J24&gt;'3. Spieltag'!H24,'3. Spieltag'!K24,0))</f>
        <v>C3</v>
      </c>
      <c r="AC18">
        <f>IF((AND(AB18=0,NOT(ISBLANK('3. Spieltag'!H24)),NOT(ISBLANK('3. Spieltag'!J24)))),'3. Spieltag'!G24,0)</f>
        <v>0</v>
      </c>
      <c r="AD18">
        <f>IF((AND(AB18=0,NOT(ISBLANK('3. Spieltag'!H24)),NOT(ISBLANK('3. Spieltag'!J24)))),'3. Spieltag'!K24,0)</f>
        <v>0</v>
      </c>
      <c r="AE18" t="str">
        <f>IF(AB18='3. Spieltag'!G24,'3. Spieltag'!K24,IF(AB18='3. Spieltag'!K24,'3. Spieltag'!G24,0))</f>
        <v>C5</v>
      </c>
      <c r="AH18" t="str">
        <f>IF('4. Spieltag'!C24&gt;'4. Spieltag'!E24,'4. Spieltag'!B24,IF('4. Spieltag'!E24&gt;'4. Spieltag'!C24,'4. Spieltag'!F24,0))</f>
        <v>C6</v>
      </c>
      <c r="AI18">
        <f>IF((AND(AH18=0,NOT(ISBLANK('4. Spieltag'!C24)),NOT(ISBLANK('4. Spieltag'!E24)))),'4. Spieltag'!B24,0)</f>
        <v>0</v>
      </c>
      <c r="AJ18">
        <f>IF((AND(AH18=0,NOT(ISBLANK('4. Spieltag'!C24)),NOT(ISBLANK('4. Spieltag'!E24)))),'4. Spieltag'!F24,0)</f>
        <v>0</v>
      </c>
      <c r="AK18" t="str">
        <f>IF(AH18='4. Spieltag'!B24,'4. Spieltag'!F24,IF(AH18='4. Spieltag'!F24,'4. Spieltag'!B24,0))</f>
        <v>C1</v>
      </c>
      <c r="AM18" t="str">
        <f>IF('4. Spieltag'!H24&gt;'4. Spieltag'!J24,'4. Spieltag'!G24,IF('4. Spieltag'!J24&gt;'4. Spieltag'!H24,'4. Spieltag'!K24,0))</f>
        <v>C2</v>
      </c>
      <c r="AN18">
        <f>IF((AND(AM18=0,NOT(ISBLANK('4. Spieltag'!H24)),NOT(ISBLANK('4. Spieltag'!J24)))),'4. Spieltag'!G24,0)</f>
        <v>0</v>
      </c>
      <c r="AO18">
        <f>IF((AND(AM18=0,NOT(ISBLANK('4. Spieltag'!H24)),NOT(ISBLANK('4. Spieltag'!J24)))),'4. Spieltag'!K24,0)</f>
        <v>0</v>
      </c>
      <c r="AP18" t="str">
        <f>IF(AM18='4. Spieltag'!G24,'4. Spieltag'!K24,IF(AM18='4. Spieltag'!K24,'4. Spieltag'!G24,0))</f>
        <v>C4</v>
      </c>
      <c r="AS18" t="str">
        <f>IF('5. Spieltag'!C24&gt;'5. Spieltag'!E24,'5. Spieltag'!B24,IF('5. Spieltag'!E24&gt;'5. Spieltag'!C24,'5. Spieltag'!F24,0))</f>
        <v>C5</v>
      </c>
      <c r="AT18">
        <f>IF((AND(AS18=0,NOT(ISBLANK('5. Spieltag'!C24)),NOT(ISBLANK('5. Spieltag'!E24)))),'5. Spieltag'!B24,0)</f>
        <v>0</v>
      </c>
      <c r="AU18">
        <f>IF((AND(AS18=0,NOT(ISBLANK('5. Spieltag'!C24)),NOT(ISBLANK('5. Spieltag'!E24)))),'5. Spieltag'!F24,0)</f>
        <v>0</v>
      </c>
      <c r="AV18" t="str">
        <f>IF(AS18='5. Spieltag'!B24,'5. Spieltag'!F24,IF(AS18='5. Spieltag'!F24,'5. Spieltag'!B24,0))</f>
        <v>C7</v>
      </c>
      <c r="AX18" t="str">
        <f>IF('5. Spieltag'!H24&gt;'5. Spieltag'!J24,'5. Spieltag'!G24,IF('5. Spieltag'!J24&gt;'5. Spieltag'!H24,'5. Spieltag'!K24,0))</f>
        <v>C1</v>
      </c>
      <c r="AY18">
        <f>IF((AND(AX18=0,NOT(ISBLANK('5. Spieltag'!H24)),NOT(ISBLANK('5. Spieltag'!J24)))),'5. Spieltag'!G24,0)</f>
        <v>0</v>
      </c>
      <c r="AZ18">
        <f>IF((AND(AX18=0,NOT(ISBLANK('5. Spieltag'!H24)),NOT(ISBLANK('5. Spieltag'!J24)))),'5. Spieltag'!K24,0)</f>
        <v>0</v>
      </c>
      <c r="BA18" t="str">
        <f>IF(AX18='5. Spieltag'!G24,'5. Spieltag'!K24,IF(AX18='5. Spieltag'!K24,'5. Spieltag'!G24,0))</f>
        <v>C3</v>
      </c>
    </row>
    <row r="19" spans="1:53" x14ac:dyDescent="0.25">
      <c r="A19" t="str">
        <f>IF('1. Spieltag'!C25&gt;'1. Spieltag'!E25,'1. Spieltag'!B25,IF('1. Spieltag'!E25&gt;'1. Spieltag'!C25,'1. Spieltag'!F25,0))</f>
        <v>C1</v>
      </c>
      <c r="B19">
        <f>IF((AND(A19=0,NOT(ISBLANK('1. Spieltag'!C25)),NOT(ISBLANK('1. Spieltag'!E25)))),'1. Spieltag'!B25,0)</f>
        <v>0</v>
      </c>
      <c r="C19">
        <f>IF((AND(A19=0,NOT(ISBLANK('1. Spieltag'!C25)),NOT(ISBLANK('1. Spieltag'!E25)))),'1. Spieltag'!F25,0)</f>
        <v>0</v>
      </c>
      <c r="D19" t="str">
        <f>IF(A19='1. Spieltag'!B25,'1. Spieltag'!F25,IF(A19='1. Spieltag'!F25,'1. Spieltag'!B25,0))</f>
        <v>C4</v>
      </c>
      <c r="F19" t="str">
        <f>IF('1. Spieltag'!H25&gt;'1. Spieltag'!J25,'1. Spieltag'!G25,IF('1. Spieltag'!J25&gt;'1. Spieltag'!H25,'1. Spieltag'!K25,0))</f>
        <v>C6</v>
      </c>
      <c r="G19">
        <f>IF((AND(F19=0,NOT(ISBLANK('1. Spieltag'!H25)),NOT(ISBLANK('1. Spieltag'!J25)))),'1. Spieltag'!G25,0)</f>
        <v>0</v>
      </c>
      <c r="H19">
        <f>IF((AND(F19=0,NOT(ISBLANK('1. Spieltag'!H25)),NOT(ISBLANK('1. Spieltag'!J25)))),'1. Spieltag'!K25,0)</f>
        <v>0</v>
      </c>
      <c r="I19" t="str">
        <f>IF(F19='1. Spieltag'!G25,'1. Spieltag'!K25,IF(F19='1. Spieltag'!K25,'1. Spieltag'!G25,0))</f>
        <v>C3</v>
      </c>
      <c r="L19" t="str">
        <f>IF('2. Spieltag'!C25&gt;'2. Spieltag'!E25,'2. Spieltag'!B25,IF('2. Spieltag'!E25&gt;'2. Spieltag'!C25,'2. Spieltag'!F25,0))</f>
        <v>C7</v>
      </c>
      <c r="M19">
        <f>IF((AND(L19=0,NOT(ISBLANK('2. Spieltag'!C25)),NOT(ISBLANK('2. Spieltag'!E25)))),'2. Spieltag'!B25,0)</f>
        <v>0</v>
      </c>
      <c r="N19">
        <f>IF((AND(L19=0,NOT(ISBLANK('2. Spieltag'!C25)),NOT(ISBLANK('2. Spieltag'!E25)))),'2. Spieltag'!F25,0)</f>
        <v>0</v>
      </c>
      <c r="O19" t="str">
        <f>IF(L19='2. Spieltag'!B25,'2. Spieltag'!F25,IF(L19='2. Spieltag'!F25,'2. Spieltag'!B25,0))</f>
        <v>C3</v>
      </c>
      <c r="Q19" t="str">
        <f>IF('2. Spieltag'!H25&gt;'2. Spieltag'!J25,'2. Spieltag'!G25,IF('2. Spieltag'!J25&gt;'2. Spieltag'!H25,'2. Spieltag'!K25,0))</f>
        <v>C5</v>
      </c>
      <c r="R19">
        <f>IF((AND(Q19=0,NOT(ISBLANK('2. Spieltag'!H25)),NOT(ISBLANK('2. Spieltag'!J25)))),'2. Spieltag'!G25,0)</f>
        <v>0</v>
      </c>
      <c r="S19">
        <f>IF((AND(Q19=0,NOT(ISBLANK('2. Spieltag'!H25)),NOT(ISBLANK('2. Spieltag'!J25)))),'2. Spieltag'!K25,0)</f>
        <v>0</v>
      </c>
      <c r="T19" t="str">
        <f>IF(Q19='2. Spieltag'!G25,'2. Spieltag'!K25,IF(Q19='2. Spieltag'!K25,'2. Spieltag'!G25,0))</f>
        <v>C2</v>
      </c>
      <c r="W19" t="str">
        <f>IF('3. Spieltag'!C25&gt;'3. Spieltag'!E25,'3. Spieltag'!B25,IF('3. Spieltag'!E25&gt;'3. Spieltag'!C25,'3. Spieltag'!F25,0))</f>
        <v>C6</v>
      </c>
      <c r="X19">
        <f>IF((AND(W19=0,NOT(ISBLANK('3. Spieltag'!C25)),NOT(ISBLANK('3. Spieltag'!E25)))),'3. Spieltag'!B25,0)</f>
        <v>0</v>
      </c>
      <c r="Y19">
        <f>IF((AND(W19=0,NOT(ISBLANK('3. Spieltag'!C25)),NOT(ISBLANK('3. Spieltag'!E25)))),'3. Spieltag'!F25,0)</f>
        <v>0</v>
      </c>
      <c r="Z19" t="str">
        <f>IF(W19='3. Spieltag'!B25,'3. Spieltag'!F25,IF(W19='3. Spieltag'!F25,'3. Spieltag'!B25,0))</f>
        <v>C2</v>
      </c>
      <c r="AB19" t="str">
        <f>IF('3. Spieltag'!H25&gt;'3. Spieltag'!J25,'3. Spieltag'!G25,IF('3. Spieltag'!J25&gt;'3. Spieltag'!H25,'3. Spieltag'!K25,0))</f>
        <v>C1</v>
      </c>
      <c r="AC19">
        <f>IF((AND(AB19=0,NOT(ISBLANK('3. Spieltag'!H25)),NOT(ISBLANK('3. Spieltag'!J25)))),'3. Spieltag'!G25,0)</f>
        <v>0</v>
      </c>
      <c r="AD19">
        <f>IF((AND(AB19=0,NOT(ISBLANK('3. Spieltag'!H25)),NOT(ISBLANK('3. Spieltag'!J25)))),'3. Spieltag'!K25,0)</f>
        <v>0</v>
      </c>
      <c r="AE19" t="str">
        <f>IF(AB19='3. Spieltag'!G25,'3. Spieltag'!K25,IF(AB19='3. Spieltag'!K25,'3. Spieltag'!G25,0))</f>
        <v>C4</v>
      </c>
      <c r="AH19">
        <f>IF('4. Spieltag'!C25&gt;'4. Spieltag'!E25,'4. Spieltag'!B25,IF('4. Spieltag'!E25&gt;'4. Spieltag'!C25,'4. Spieltag'!F25,0))</f>
        <v>0</v>
      </c>
      <c r="AI19" t="str">
        <f>IF((AND(AH19=0,NOT(ISBLANK('4. Spieltag'!C25)),NOT(ISBLANK('4. Spieltag'!E25)))),'4. Spieltag'!B25,0)</f>
        <v>C1</v>
      </c>
      <c r="AJ19" t="str">
        <f>IF((AND(AH19=0,NOT(ISBLANK('4. Spieltag'!C25)),NOT(ISBLANK('4. Spieltag'!E25)))),'4. Spieltag'!F25,0)</f>
        <v>C5</v>
      </c>
      <c r="AK19">
        <f>IF(AH19='4. Spieltag'!B25,'4. Spieltag'!F25,IF(AH19='4. Spieltag'!F25,'4. Spieltag'!B25,0))</f>
        <v>0</v>
      </c>
      <c r="AM19" t="str">
        <f>IF('4. Spieltag'!H25&gt;'4. Spieltag'!J25,'4. Spieltag'!G25,IF('4. Spieltag'!J25&gt;'4. Spieltag'!H25,'4. Spieltag'!K25,0))</f>
        <v>C7</v>
      </c>
      <c r="AN19">
        <f>IF((AND(AM19=0,NOT(ISBLANK('4. Spieltag'!H25)),NOT(ISBLANK('4. Spieltag'!J25)))),'4. Spieltag'!G25,0)</f>
        <v>0</v>
      </c>
      <c r="AO19">
        <f>IF((AND(AM19=0,NOT(ISBLANK('4. Spieltag'!H25)),NOT(ISBLANK('4. Spieltag'!J25)))),'4. Spieltag'!K25,0)</f>
        <v>0</v>
      </c>
      <c r="AP19" t="str">
        <f>IF(AM19='4. Spieltag'!G25,'4. Spieltag'!K25,IF(AM19='4. Spieltag'!K25,'4. Spieltag'!G25,0))</f>
        <v>C3</v>
      </c>
      <c r="AS19" t="str">
        <f>IF('5. Spieltag'!C25&gt;'5. Spieltag'!E25,'5. Spieltag'!B25,IF('5. Spieltag'!E25&gt;'5. Spieltag'!C25,'5. Spieltag'!F25,0))</f>
        <v>C7</v>
      </c>
      <c r="AT19">
        <f>IF((AND(AS19=0,NOT(ISBLANK('5. Spieltag'!C25)),NOT(ISBLANK('5. Spieltag'!E25)))),'5. Spieltag'!B25,0)</f>
        <v>0</v>
      </c>
      <c r="AU19">
        <f>IF((AND(AS19=0,NOT(ISBLANK('5. Spieltag'!C25)),NOT(ISBLANK('5. Spieltag'!E25)))),'5. Spieltag'!F25,0)</f>
        <v>0</v>
      </c>
      <c r="AV19" t="str">
        <f>IF(AS19='5. Spieltag'!B25,'5. Spieltag'!F25,IF(AS19='5. Spieltag'!F25,'5. Spieltag'!B25,0))</f>
        <v>C4</v>
      </c>
      <c r="AX19" t="str">
        <f>IF('5. Spieltag'!H25&gt;'5. Spieltag'!J25,'5. Spieltag'!G25,IF('5. Spieltag'!J25&gt;'5. Spieltag'!H25,'5. Spieltag'!K25,0))</f>
        <v>C2</v>
      </c>
      <c r="AY19">
        <f>IF((AND(AX19=0,NOT(ISBLANK('5. Spieltag'!H25)),NOT(ISBLANK('5. Spieltag'!J25)))),'5. Spieltag'!G25,0)</f>
        <v>0</v>
      </c>
      <c r="AZ19">
        <f>IF((AND(AX19=0,NOT(ISBLANK('5. Spieltag'!H25)),NOT(ISBLANK('5. Spieltag'!J25)))),'5. Spieltag'!K25,0)</f>
        <v>0</v>
      </c>
      <c r="BA19" t="str">
        <f>IF(AX19='5. Spieltag'!G25,'5. Spieltag'!K25,IF(AX19='5. Spieltag'!K25,'5. Spieltag'!G25,0))</f>
        <v>C6</v>
      </c>
    </row>
    <row r="20" spans="1:53" x14ac:dyDescent="0.25">
      <c r="A20" t="str">
        <f>IF('1. Spieltag'!C26&gt;'1. Spieltag'!E26,'1. Spieltag'!B26,IF('1. Spieltag'!E26&gt;'1. Spieltag'!C26,'1. Spieltag'!F26,0))</f>
        <v>C1</v>
      </c>
      <c r="B20">
        <f>IF((AND(A20=0,NOT(ISBLANK('1. Spieltag'!C26)),NOT(ISBLANK('1. Spieltag'!E26)))),'1. Spieltag'!B26,0)</f>
        <v>0</v>
      </c>
      <c r="C20">
        <f>IF((AND(A20=0,NOT(ISBLANK('1. Spieltag'!C26)),NOT(ISBLANK('1. Spieltag'!E26)))),'1. Spieltag'!F26,0)</f>
        <v>0</v>
      </c>
      <c r="D20" t="str">
        <f>IF(A20='1. Spieltag'!B26,'1. Spieltag'!F26,IF(A20='1. Spieltag'!F26,'1. Spieltag'!B26,0))</f>
        <v>C5</v>
      </c>
      <c r="F20" t="str">
        <f>IF('1. Spieltag'!H26&gt;'1. Spieltag'!J26,'1. Spieltag'!G26,IF('1. Spieltag'!J26&gt;'1. Spieltag'!H26,'1. Spieltag'!K26,0))</f>
        <v>C7</v>
      </c>
      <c r="G20">
        <f>IF((AND(F20=0,NOT(ISBLANK('1. Spieltag'!H26)),NOT(ISBLANK('1. Spieltag'!J26)))),'1. Spieltag'!G26,0)</f>
        <v>0</v>
      </c>
      <c r="H20">
        <f>IF((AND(F20=0,NOT(ISBLANK('1. Spieltag'!H26)),NOT(ISBLANK('1. Spieltag'!J26)))),'1. Spieltag'!K26,0)</f>
        <v>0</v>
      </c>
      <c r="I20" t="str">
        <f>IF(F20='1. Spieltag'!G26,'1. Spieltag'!K26,IF(F20='1. Spieltag'!K26,'1. Spieltag'!G26,0))</f>
        <v>C2</v>
      </c>
      <c r="L20" t="str">
        <f>IF('2. Spieltag'!C26&gt;'2. Spieltag'!E26,'2. Spieltag'!B26,IF('2. Spieltag'!E26&gt;'2. Spieltag'!C26,'2. Spieltag'!F26,0))</f>
        <v>C7</v>
      </c>
      <c r="M20">
        <f>IF((AND(L20=0,NOT(ISBLANK('2. Spieltag'!C26)),NOT(ISBLANK('2. Spieltag'!E26)))),'2. Spieltag'!B26,0)</f>
        <v>0</v>
      </c>
      <c r="N20">
        <f>IF((AND(L20=0,NOT(ISBLANK('2. Spieltag'!C26)),NOT(ISBLANK('2. Spieltag'!E26)))),'2. Spieltag'!F26,0)</f>
        <v>0</v>
      </c>
      <c r="O20" t="str">
        <f>IF(L20='2. Spieltag'!B26,'2. Spieltag'!F26,IF(L20='2. Spieltag'!F26,'2. Spieltag'!B26,0))</f>
        <v>C4</v>
      </c>
      <c r="Q20" t="str">
        <f>IF('2. Spieltag'!H26&gt;'2. Spieltag'!J26,'2. Spieltag'!G26,IF('2. Spieltag'!J26&gt;'2. Spieltag'!H26,'2. Spieltag'!K26,0))</f>
        <v>C1</v>
      </c>
      <c r="R20">
        <f>IF((AND(Q20=0,NOT(ISBLANK('2. Spieltag'!H26)),NOT(ISBLANK('2. Spieltag'!J26)))),'2. Spieltag'!G26,0)</f>
        <v>0</v>
      </c>
      <c r="S20">
        <f>IF((AND(Q20=0,NOT(ISBLANK('2. Spieltag'!H26)),NOT(ISBLANK('2. Spieltag'!J26)))),'2. Spieltag'!K26,0)</f>
        <v>0</v>
      </c>
      <c r="T20" t="str">
        <f>IF(Q20='2. Spieltag'!G26,'2. Spieltag'!K26,IF(Q20='2. Spieltag'!K26,'2. Spieltag'!G26,0))</f>
        <v>C6</v>
      </c>
      <c r="W20" t="str">
        <f>IF('3. Spieltag'!C26&gt;'3. Spieltag'!E26,'3. Spieltag'!B26,IF('3. Spieltag'!E26&gt;'3. Spieltag'!C26,'3. Spieltag'!F26,0))</f>
        <v>C6</v>
      </c>
      <c r="X20">
        <f>IF((AND(W20=0,NOT(ISBLANK('3. Spieltag'!C26)),NOT(ISBLANK('3. Spieltag'!E26)))),'3. Spieltag'!B26,0)</f>
        <v>0</v>
      </c>
      <c r="Y20">
        <f>IF((AND(W20=0,NOT(ISBLANK('3. Spieltag'!C26)),NOT(ISBLANK('3. Spieltag'!E26)))),'3. Spieltag'!F26,0)</f>
        <v>0</v>
      </c>
      <c r="Z20" t="str">
        <f>IF(W20='3. Spieltag'!B26,'3. Spieltag'!F26,IF(W20='3. Spieltag'!F26,'3. Spieltag'!B26,0))</f>
        <v>C3</v>
      </c>
      <c r="AB20" t="str">
        <f>IF('3. Spieltag'!H26&gt;'3. Spieltag'!J26,'3. Spieltag'!G26,IF('3. Spieltag'!J26&gt;'3. Spieltag'!H26,'3. Spieltag'!K26,0))</f>
        <v>C7</v>
      </c>
      <c r="AC20">
        <f>IF((AND(AB20=0,NOT(ISBLANK('3. Spieltag'!H26)),NOT(ISBLANK('3. Spieltag'!J26)))),'3. Spieltag'!G26,0)</f>
        <v>0</v>
      </c>
      <c r="AD20">
        <f>IF((AND(AB20=0,NOT(ISBLANK('3. Spieltag'!H26)),NOT(ISBLANK('3. Spieltag'!J26)))),'3. Spieltag'!K26,0)</f>
        <v>0</v>
      </c>
      <c r="AE20" t="str">
        <f>IF(AB20='3. Spieltag'!G26,'3. Spieltag'!K26,IF(AB20='3. Spieltag'!K26,'3. Spieltag'!G26,0))</f>
        <v>C5</v>
      </c>
      <c r="AH20" t="str">
        <f>IF('4. Spieltag'!C26&gt;'4. Spieltag'!E26,'4. Spieltag'!B26,IF('4. Spieltag'!E26&gt;'4. Spieltag'!C26,'4. Spieltag'!F26,0))</f>
        <v>C5</v>
      </c>
      <c r="AI20">
        <f>IF((AND(AH20=0,NOT(ISBLANK('4. Spieltag'!C26)),NOT(ISBLANK('4. Spieltag'!E26)))),'4. Spieltag'!B26,0)</f>
        <v>0</v>
      </c>
      <c r="AJ20">
        <f>IF((AND(AH20=0,NOT(ISBLANK('4. Spieltag'!C26)),NOT(ISBLANK('4. Spieltag'!E26)))),'4. Spieltag'!F26,0)</f>
        <v>0</v>
      </c>
      <c r="AK20" t="str">
        <f>IF(AH20='4. Spieltag'!B26,'4. Spieltag'!F26,IF(AH20='4. Spieltag'!F26,'4. Spieltag'!B26,0))</f>
        <v>C2</v>
      </c>
      <c r="AM20" t="str">
        <f>IF('4. Spieltag'!H26&gt;'4. Spieltag'!J26,'4. Spieltag'!G26,IF('4. Spieltag'!J26&gt;'4. Spieltag'!H26,'4. Spieltag'!K26,0))</f>
        <v>C6</v>
      </c>
      <c r="AN20">
        <f>IF((AND(AM20=0,NOT(ISBLANK('4. Spieltag'!H26)),NOT(ISBLANK('4. Spieltag'!J26)))),'4. Spieltag'!G26,0)</f>
        <v>0</v>
      </c>
      <c r="AO20">
        <f>IF((AND(AM20=0,NOT(ISBLANK('4. Spieltag'!H26)),NOT(ISBLANK('4. Spieltag'!J26)))),'4. Spieltag'!K26,0)</f>
        <v>0</v>
      </c>
      <c r="AP20" t="str">
        <f>IF(AM20='4. Spieltag'!G26,'4. Spieltag'!K26,IF(AM20='4. Spieltag'!K26,'4. Spieltag'!G26,0))</f>
        <v>C4</v>
      </c>
      <c r="AS20" t="str">
        <f>IF('5. Spieltag'!C26&gt;'5. Spieltag'!E26,'5. Spieltag'!B26,IF('5. Spieltag'!E26&gt;'5. Spieltag'!C26,'5. Spieltag'!F26,0))</f>
        <v>C4</v>
      </c>
      <c r="AT20">
        <f>IF((AND(AS20=0,NOT(ISBLANK('5. Spieltag'!C26)),NOT(ISBLANK('5. Spieltag'!E26)))),'5. Spieltag'!B26,0)</f>
        <v>0</v>
      </c>
      <c r="AU20">
        <f>IF((AND(AS20=0,NOT(ISBLANK('5. Spieltag'!C26)),NOT(ISBLANK('5. Spieltag'!E26)))),'5. Spieltag'!F26,0)</f>
        <v>0</v>
      </c>
      <c r="AV20" t="str">
        <f>IF(AS20='5. Spieltag'!B26,'5. Spieltag'!F26,IF(AS20='5. Spieltag'!F26,'5. Spieltag'!B26,0))</f>
        <v>C1</v>
      </c>
      <c r="AX20" t="str">
        <f>IF('5. Spieltag'!H26&gt;'5. Spieltag'!J26,'5. Spieltag'!G26,IF('5. Spieltag'!J26&gt;'5. Spieltag'!H26,'5. Spieltag'!K26,0))</f>
        <v>C5</v>
      </c>
      <c r="AY20">
        <f>IF((AND(AX20=0,NOT(ISBLANK('5. Spieltag'!H26)),NOT(ISBLANK('5. Spieltag'!J26)))),'5. Spieltag'!G26,0)</f>
        <v>0</v>
      </c>
      <c r="AZ20">
        <f>IF((AND(AX20=0,NOT(ISBLANK('5. Spieltag'!H26)),NOT(ISBLANK('5. Spieltag'!J26)))),'5. Spieltag'!K26,0)</f>
        <v>0</v>
      </c>
      <c r="BA20" t="str">
        <f>IF(AX20='5. Spieltag'!G26,'5. Spieltag'!K26,IF(AX20='5. Spieltag'!K26,'5. Spieltag'!G26,0))</f>
        <v>C3</v>
      </c>
    </row>
    <row r="21" spans="1:53" x14ac:dyDescent="0.25">
      <c r="A21" t="str">
        <f>IF('1. Spieltag'!C27&gt;'1. Spieltag'!E27,'1. Spieltag'!B27,IF('1. Spieltag'!E27&gt;'1. Spieltag'!C27,'1. Spieltag'!F27,0))</f>
        <v>C3</v>
      </c>
      <c r="B21">
        <f>IF((AND(A21=0,NOT(ISBLANK('1. Spieltag'!C27)),NOT(ISBLANK('1. Spieltag'!E27)))),'1. Spieltag'!B27,0)</f>
        <v>0</v>
      </c>
      <c r="C21">
        <f>IF((AND(A21=0,NOT(ISBLANK('1. Spieltag'!C27)),NOT(ISBLANK('1. Spieltag'!E27)))),'1. Spieltag'!F27,0)</f>
        <v>0</v>
      </c>
      <c r="D21" t="str">
        <f>IF(A21='1. Spieltag'!B27,'1. Spieltag'!F27,IF(A21='1. Spieltag'!F27,'1. Spieltag'!B27,0))</f>
        <v>C5</v>
      </c>
      <c r="F21" t="str">
        <f>IF('1. Spieltag'!H27&gt;'1. Spieltag'!J27,'1. Spieltag'!G27,IF('1. Spieltag'!J27&gt;'1. Spieltag'!H27,'1. Spieltag'!K27,0))</f>
        <v>C6</v>
      </c>
      <c r="G21">
        <f>IF((AND(F21=0,NOT(ISBLANK('1. Spieltag'!H27)),NOT(ISBLANK('1. Spieltag'!J27)))),'1. Spieltag'!G27,0)</f>
        <v>0</v>
      </c>
      <c r="H21">
        <f>IF((AND(F21=0,NOT(ISBLANK('1. Spieltag'!H27)),NOT(ISBLANK('1. Spieltag'!J27)))),'1. Spieltag'!K27,0)</f>
        <v>0</v>
      </c>
      <c r="I21" t="str">
        <f>IF(F21='1. Spieltag'!G27,'1. Spieltag'!K27,IF(F21='1. Spieltag'!K27,'1. Spieltag'!G27,0))</f>
        <v>C4</v>
      </c>
      <c r="L21">
        <f>IF('2. Spieltag'!C27&gt;'2. Spieltag'!E27,'2. Spieltag'!B27,IF('2. Spieltag'!E27&gt;'2. Spieltag'!C27,'2. Spieltag'!F27,0))</f>
        <v>0</v>
      </c>
      <c r="M21" t="str">
        <f>IF((AND(L21=0,NOT(ISBLANK('2. Spieltag'!C27)),NOT(ISBLANK('2. Spieltag'!E27)))),'2. Spieltag'!B27,0)</f>
        <v>C4</v>
      </c>
      <c r="N21" t="str">
        <f>IF((AND(L21=0,NOT(ISBLANK('2. Spieltag'!C27)),NOT(ISBLANK('2. Spieltag'!E27)))),'2. Spieltag'!F27,0)</f>
        <v>C2</v>
      </c>
      <c r="O21">
        <f>IF(L21='2. Spieltag'!B27,'2. Spieltag'!F27,IF(L21='2. Spieltag'!F27,'2. Spieltag'!B27,0))</f>
        <v>0</v>
      </c>
      <c r="Q21" t="str">
        <f>IF('2. Spieltag'!H27&gt;'2. Spieltag'!J27,'2. Spieltag'!G27,IF('2. Spieltag'!J27&gt;'2. Spieltag'!H27,'2. Spieltag'!K27,0))</f>
        <v>C5</v>
      </c>
      <c r="R21">
        <f>IF((AND(Q21=0,NOT(ISBLANK('2. Spieltag'!H27)),NOT(ISBLANK('2. Spieltag'!J27)))),'2. Spieltag'!G27,0)</f>
        <v>0</v>
      </c>
      <c r="S21">
        <f>IF((AND(Q21=0,NOT(ISBLANK('2. Spieltag'!H27)),NOT(ISBLANK('2. Spieltag'!J27)))),'2. Spieltag'!K27,0)</f>
        <v>0</v>
      </c>
      <c r="T21" t="str">
        <f>IF(Q21='2. Spieltag'!G27,'2. Spieltag'!K27,IF(Q21='2. Spieltag'!K27,'2. Spieltag'!G27,0))</f>
        <v>C3</v>
      </c>
      <c r="W21" t="str">
        <f>IF('3. Spieltag'!C27&gt;'3. Spieltag'!E27,'3. Spieltag'!B27,IF('3. Spieltag'!E27&gt;'3. Spieltag'!C27,'3. Spieltag'!F27,0))</f>
        <v>C1</v>
      </c>
      <c r="X21">
        <f>IF((AND(W21=0,NOT(ISBLANK('3. Spieltag'!C27)),NOT(ISBLANK('3. Spieltag'!E27)))),'3. Spieltag'!B27,0)</f>
        <v>0</v>
      </c>
      <c r="Y21">
        <f>IF((AND(W21=0,NOT(ISBLANK('3. Spieltag'!C27)),NOT(ISBLANK('3. Spieltag'!E27)))),'3. Spieltag'!F27,0)</f>
        <v>0</v>
      </c>
      <c r="Z21" t="str">
        <f>IF(W21='3. Spieltag'!B27,'3. Spieltag'!F27,IF(W21='3. Spieltag'!F27,'3. Spieltag'!B27,0))</f>
        <v>C3</v>
      </c>
      <c r="AB21">
        <f>IF('3. Spieltag'!H27&gt;'3. Spieltag'!J27,'3. Spieltag'!G27,IF('3. Spieltag'!J27&gt;'3. Spieltag'!H27,'3. Spieltag'!K27,0))</f>
        <v>0</v>
      </c>
      <c r="AC21" t="str">
        <f>IF((AND(AB21=0,NOT(ISBLANK('3. Spieltag'!H27)),NOT(ISBLANK('3. Spieltag'!J27)))),'3. Spieltag'!G27,0)</f>
        <v>C2</v>
      </c>
      <c r="AD21" t="str">
        <f>IF((AND(AB21=0,NOT(ISBLANK('3. Spieltag'!H27)),NOT(ISBLANK('3. Spieltag'!J27)))),'3. Spieltag'!K27,0)</f>
        <v>C4</v>
      </c>
      <c r="AE21">
        <f>IF(AB21='3. Spieltag'!G27,'3. Spieltag'!K27,IF(AB21='3. Spieltag'!K27,'3. Spieltag'!G27,0))</f>
        <v>0</v>
      </c>
      <c r="AH21">
        <f>IF('4. Spieltag'!C27&gt;'4. Spieltag'!E27,'4. Spieltag'!B27,IF('4. Spieltag'!E27&gt;'4. Spieltag'!C27,'4. Spieltag'!F27,0))</f>
        <v>0</v>
      </c>
      <c r="AI21" t="str">
        <f>IF((AND(AH21=0,NOT(ISBLANK('4. Spieltag'!C27)),NOT(ISBLANK('4. Spieltag'!E27)))),'4. Spieltag'!B27,0)</f>
        <v>C2</v>
      </c>
      <c r="AJ21" t="str">
        <f>IF((AND(AH21=0,NOT(ISBLANK('4. Spieltag'!C27)),NOT(ISBLANK('4. Spieltag'!E27)))),'4. Spieltag'!F27,0)</f>
        <v>C7</v>
      </c>
      <c r="AK21">
        <f>IF(AH21='4. Spieltag'!B27,'4. Spieltag'!F27,IF(AH21='4. Spieltag'!F27,'4. Spieltag'!B27,0))</f>
        <v>0</v>
      </c>
      <c r="AM21" t="str">
        <f>IF('4. Spieltag'!H27&gt;'4. Spieltag'!J27,'4. Spieltag'!G27,IF('4. Spieltag'!J27&gt;'4. Spieltag'!H27,'4. Spieltag'!K27,0))</f>
        <v>C1</v>
      </c>
      <c r="AN21">
        <f>IF((AND(AM21=0,NOT(ISBLANK('4. Spieltag'!H27)),NOT(ISBLANK('4. Spieltag'!J27)))),'4. Spieltag'!G27,0)</f>
        <v>0</v>
      </c>
      <c r="AO21">
        <f>IF((AND(AM21=0,NOT(ISBLANK('4. Spieltag'!H27)),NOT(ISBLANK('4. Spieltag'!J27)))),'4. Spieltag'!K27,0)</f>
        <v>0</v>
      </c>
      <c r="AP21" t="str">
        <f>IF(AM21='4. Spieltag'!G27,'4. Spieltag'!K27,IF(AM21='4. Spieltag'!K27,'4. Spieltag'!G27,0))</f>
        <v>C3</v>
      </c>
      <c r="AS21">
        <f>IF('5. Spieltag'!C27&gt;'5. Spieltag'!E27,'5. Spieltag'!B27,IF('5. Spieltag'!E27&gt;'5. Spieltag'!C27,'5. Spieltag'!F27,0))</f>
        <v>0</v>
      </c>
      <c r="AT21" t="str">
        <f>IF((AND(AS21=0,NOT(ISBLANK('5. Spieltag'!C27)),NOT(ISBLANK('5. Spieltag'!E27)))),'5. Spieltag'!B27,0)</f>
        <v>C1</v>
      </c>
      <c r="AU21" t="str">
        <f>IF((AND(AS21=0,NOT(ISBLANK('5. Spieltag'!C27)),NOT(ISBLANK('5. Spieltag'!E27)))),'5. Spieltag'!F27,0)</f>
        <v>C6</v>
      </c>
      <c r="AV21">
        <f>IF(AS21='5. Spieltag'!B27,'5. Spieltag'!F27,IF(AS21='5. Spieltag'!F27,'5. Spieltag'!B27,0))</f>
        <v>0</v>
      </c>
      <c r="AX21" t="str">
        <f>IF('5. Spieltag'!H27&gt;'5. Spieltag'!J27,'5. Spieltag'!G27,IF('5. Spieltag'!J27&gt;'5. Spieltag'!H27,'5. Spieltag'!K27,0))</f>
        <v>C2</v>
      </c>
      <c r="AY21">
        <f>IF((AND(AX21=0,NOT(ISBLANK('5. Spieltag'!H27)),NOT(ISBLANK('5. Spieltag'!J27)))),'5. Spieltag'!G27,0)</f>
        <v>0</v>
      </c>
      <c r="AZ21">
        <f>IF((AND(AX21=0,NOT(ISBLANK('5. Spieltag'!H27)),NOT(ISBLANK('5. Spieltag'!J27)))),'5. Spieltag'!K27,0)</f>
        <v>0</v>
      </c>
      <c r="BA21" t="str">
        <f>IF(AX21='5. Spieltag'!G27,'5. Spieltag'!K27,IF(AX21='5. Spieltag'!K27,'5. Spieltag'!G27,0))</f>
        <v>C7</v>
      </c>
    </row>
    <row r="22" spans="1:53" x14ac:dyDescent="0.25">
      <c r="A22" t="str">
        <f>IF('1. Spieltag'!C28&gt;'1. Spieltag'!E28,'1. Spieltag'!B28,IF('1. Spieltag'!E28&gt;'1. Spieltag'!C28,'1. Spieltag'!F28,0))</f>
        <v>C7</v>
      </c>
      <c r="B22">
        <f>IF((AND(A22=0,NOT(ISBLANK('1. Spieltag'!C28)),NOT(ISBLANK('1. Spieltag'!E28)))),'1. Spieltag'!B28,0)</f>
        <v>0</v>
      </c>
      <c r="C22">
        <f>IF((AND(A22=0,NOT(ISBLANK('1. Spieltag'!C28)),NOT(ISBLANK('1. Spieltag'!E28)))),'1. Spieltag'!F28,0)</f>
        <v>0</v>
      </c>
      <c r="D22" t="str">
        <f>IF(A22='1. Spieltag'!B28,'1. Spieltag'!F28,IF(A22='1. Spieltag'!F28,'1. Spieltag'!B28,0))</f>
        <v>C3</v>
      </c>
      <c r="F22" t="str">
        <f>IF('1. Spieltag'!H28&gt;'1. Spieltag'!J28,'1. Spieltag'!G28,IF('1. Spieltag'!J28&gt;'1. Spieltag'!H28,'1. Spieltag'!K28,0))</f>
        <v>C1</v>
      </c>
      <c r="G22">
        <f>IF((AND(F22=0,NOT(ISBLANK('1. Spieltag'!H28)),NOT(ISBLANK('1. Spieltag'!J28)))),'1. Spieltag'!G28,0)</f>
        <v>0</v>
      </c>
      <c r="H22">
        <f>IF((AND(F22=0,NOT(ISBLANK('1. Spieltag'!H28)),NOT(ISBLANK('1. Spieltag'!J28)))),'1. Spieltag'!K28,0)</f>
        <v>0</v>
      </c>
      <c r="I22" t="str">
        <f>IF(F22='1. Spieltag'!G28,'1. Spieltag'!K28,IF(F22='1. Spieltag'!K28,'1. Spieltag'!G28,0))</f>
        <v>C6</v>
      </c>
      <c r="L22" t="str">
        <f>IF('2. Spieltag'!C28&gt;'2. Spieltag'!E28,'2. Spieltag'!B28,IF('2. Spieltag'!E28&gt;'2. Spieltag'!C28,'2. Spieltag'!F28,0))</f>
        <v>C2</v>
      </c>
      <c r="M22">
        <f>IF((AND(L22=0,NOT(ISBLANK('2. Spieltag'!C28)),NOT(ISBLANK('2. Spieltag'!E28)))),'2. Spieltag'!B28,0)</f>
        <v>0</v>
      </c>
      <c r="N22">
        <f>IF((AND(L22=0,NOT(ISBLANK('2. Spieltag'!C28)),NOT(ISBLANK('2. Spieltag'!E28)))),'2. Spieltag'!F28,0)</f>
        <v>0</v>
      </c>
      <c r="O22" t="str">
        <f>IF(L22='2. Spieltag'!B28,'2. Spieltag'!F28,IF(L22='2. Spieltag'!F28,'2. Spieltag'!B28,0))</f>
        <v>C6</v>
      </c>
      <c r="Q22" t="str">
        <f>IF('2. Spieltag'!H28&gt;'2. Spieltag'!J28,'2. Spieltag'!G28,IF('2. Spieltag'!J28&gt;'2. Spieltag'!H28,'2. Spieltag'!K28,0))</f>
        <v>C5</v>
      </c>
      <c r="R22">
        <f>IF((AND(Q22=0,NOT(ISBLANK('2. Spieltag'!H28)),NOT(ISBLANK('2. Spieltag'!J28)))),'2. Spieltag'!G28,0)</f>
        <v>0</v>
      </c>
      <c r="S22">
        <f>IF((AND(Q22=0,NOT(ISBLANK('2. Spieltag'!H28)),NOT(ISBLANK('2. Spieltag'!J28)))),'2. Spieltag'!K28,0)</f>
        <v>0</v>
      </c>
      <c r="T22" t="str">
        <f>IF(Q22='2. Spieltag'!G28,'2. Spieltag'!K28,IF(Q22='2. Spieltag'!K28,'2. Spieltag'!G28,0))</f>
        <v>C7</v>
      </c>
      <c r="W22" t="str">
        <f>IF('3. Spieltag'!C28&gt;'3. Spieltag'!E28,'3. Spieltag'!B28,IF('3. Spieltag'!E28&gt;'3. Spieltag'!C28,'3. Spieltag'!F28,0))</f>
        <v>C1</v>
      </c>
      <c r="X22">
        <f>IF((AND(W22=0,NOT(ISBLANK('3. Spieltag'!C28)),NOT(ISBLANK('3. Spieltag'!E28)))),'3. Spieltag'!B28,0)</f>
        <v>0</v>
      </c>
      <c r="Y22">
        <f>IF((AND(W22=0,NOT(ISBLANK('3. Spieltag'!C28)),NOT(ISBLANK('3. Spieltag'!E28)))),'3. Spieltag'!F28,0)</f>
        <v>0</v>
      </c>
      <c r="Z22" t="str">
        <f>IF(W22='3. Spieltag'!B28,'3. Spieltag'!F28,IF(W22='3. Spieltag'!F28,'3. Spieltag'!B28,0))</f>
        <v>C5</v>
      </c>
      <c r="AB22" t="str">
        <f>IF('3. Spieltag'!H28&gt;'3. Spieltag'!J28,'3. Spieltag'!G28,IF('3. Spieltag'!J28&gt;'3. Spieltag'!H28,'3. Spieltag'!K28,0))</f>
        <v>C6</v>
      </c>
      <c r="AC22">
        <f>IF((AND(AB22=0,NOT(ISBLANK('3. Spieltag'!H28)),NOT(ISBLANK('3. Spieltag'!J28)))),'3. Spieltag'!G28,0)</f>
        <v>0</v>
      </c>
      <c r="AD22">
        <f>IF((AND(AB22=0,NOT(ISBLANK('3. Spieltag'!H28)),NOT(ISBLANK('3. Spieltag'!J28)))),'3. Spieltag'!K28,0)</f>
        <v>0</v>
      </c>
      <c r="AE22" t="str">
        <f>IF(AB22='3. Spieltag'!G28,'3. Spieltag'!K28,IF(AB22='3. Spieltag'!K28,'3. Spieltag'!G28,0))</f>
        <v>C4</v>
      </c>
      <c r="AH22" t="str">
        <f>IF('4. Spieltag'!C28&gt;'4. Spieltag'!E28,'4. Spieltag'!B28,IF('4. Spieltag'!E28&gt;'4. Spieltag'!C28,'4. Spieltag'!F28,0))</f>
        <v>C7</v>
      </c>
      <c r="AI22">
        <f>IF((AND(AH22=0,NOT(ISBLANK('4. Spieltag'!C28)),NOT(ISBLANK('4. Spieltag'!E28)))),'4. Spieltag'!B28,0)</f>
        <v>0</v>
      </c>
      <c r="AJ22">
        <f>IF((AND(AH22=0,NOT(ISBLANK('4. Spieltag'!C28)),NOT(ISBLANK('4. Spieltag'!E28)))),'4. Spieltag'!F28,0)</f>
        <v>0</v>
      </c>
      <c r="AK22" t="str">
        <f>IF(AH22='4. Spieltag'!B28,'4. Spieltag'!F28,IF(AH22='4. Spieltag'!F28,'4. Spieltag'!B28,0))</f>
        <v>C4</v>
      </c>
      <c r="AM22" t="str">
        <f>IF('4. Spieltag'!H28&gt;'4. Spieltag'!J28,'4. Spieltag'!G28,IF('4. Spieltag'!J28&gt;'4. Spieltag'!H28,'4. Spieltag'!K28,0))</f>
        <v>C5</v>
      </c>
      <c r="AN22">
        <f>IF((AND(AM22=0,NOT(ISBLANK('4. Spieltag'!H28)),NOT(ISBLANK('4. Spieltag'!J28)))),'4. Spieltag'!G28,0)</f>
        <v>0</v>
      </c>
      <c r="AO22">
        <f>IF((AND(AM22=0,NOT(ISBLANK('4. Spieltag'!H28)),NOT(ISBLANK('4. Spieltag'!J28)))),'4. Spieltag'!K28,0)</f>
        <v>0</v>
      </c>
      <c r="AP22" t="str">
        <f>IF(AM22='4. Spieltag'!G28,'4. Spieltag'!K28,IF(AM22='4. Spieltag'!K28,'4. Spieltag'!G28,0))</f>
        <v>C3</v>
      </c>
      <c r="AS22" t="str">
        <f>IF('5. Spieltag'!C28&gt;'5. Spieltag'!E28,'5. Spieltag'!B28,IF('5. Spieltag'!E28&gt;'5. Spieltag'!C28,'5. Spieltag'!F28,0))</f>
        <v>C6</v>
      </c>
      <c r="AT22">
        <f>IF((AND(AS22=0,NOT(ISBLANK('5. Spieltag'!C28)),NOT(ISBLANK('5. Spieltag'!E28)))),'5. Spieltag'!B28,0)</f>
        <v>0</v>
      </c>
      <c r="AU22">
        <f>IF((AND(AS22=0,NOT(ISBLANK('5. Spieltag'!C28)),NOT(ISBLANK('5. Spieltag'!E28)))),'5. Spieltag'!F28,0)</f>
        <v>0</v>
      </c>
      <c r="AV22" t="str">
        <f>IF(AS22='5. Spieltag'!B28,'5. Spieltag'!F28,IF(AS22='5. Spieltag'!F28,'5. Spieltag'!B28,0))</f>
        <v>C3</v>
      </c>
      <c r="AX22" t="str">
        <f>IF('5. Spieltag'!H28&gt;'5. Spieltag'!J28,'5. Spieltag'!G28,IF('5. Spieltag'!J28&gt;'5. Spieltag'!H28,'5. Spieltag'!K28,0))</f>
        <v>C2</v>
      </c>
      <c r="AY22">
        <f>IF((AND(AX22=0,NOT(ISBLANK('5. Spieltag'!H28)),NOT(ISBLANK('5. Spieltag'!J28)))),'5. Spieltag'!G28,0)</f>
        <v>0</v>
      </c>
      <c r="AZ22">
        <f>IF((AND(AX22=0,NOT(ISBLANK('5. Spieltag'!H28)),NOT(ISBLANK('5. Spieltag'!J28)))),'5. Spieltag'!K28,0)</f>
        <v>0</v>
      </c>
      <c r="BA22" t="str">
        <f>IF(AX22='5. Spieltag'!G28,'5. Spieltag'!K28,IF(AX22='5. Spieltag'!K28,'5. Spieltag'!G28,0))</f>
        <v>C4</v>
      </c>
    </row>
    <row r="23" spans="1:53" x14ac:dyDescent="0.25">
      <c r="A23" t="str">
        <f>IF('1. Spieltag'!C29&gt;'1. Spieltag'!E29,'1. Spieltag'!B29,IF('1. Spieltag'!E29&gt;'1. Spieltag'!C29,'1. Spieltag'!F29,0))</f>
        <v>C7</v>
      </c>
      <c r="B23">
        <f>IF((AND(A23=0,NOT(ISBLANK('1. Spieltag'!C29)),NOT(ISBLANK('1. Spieltag'!E29)))),'1. Spieltag'!B29,0)</f>
        <v>0</v>
      </c>
      <c r="C23">
        <f>IF((AND(A23=0,NOT(ISBLANK('1. Spieltag'!C29)),NOT(ISBLANK('1. Spieltag'!E29)))),'1. Spieltag'!F29,0)</f>
        <v>0</v>
      </c>
      <c r="D23" t="str">
        <f>IF(A23='1. Spieltag'!B29,'1. Spieltag'!F29,IF(A23='1. Spieltag'!F29,'1. Spieltag'!B29,0))</f>
        <v>C4</v>
      </c>
      <c r="F23">
        <f>IF('1. Spieltag'!H29&gt;'1. Spieltag'!J29,'1. Spieltag'!G29,IF('1. Spieltag'!J29&gt;'1. Spieltag'!H29,'1. Spieltag'!K29,0))</f>
        <v>0</v>
      </c>
      <c r="G23" t="str">
        <f>IF((AND(F23=0,NOT(ISBLANK('1. Spieltag'!H29)),NOT(ISBLANK('1. Spieltag'!J29)))),'1. Spieltag'!G29,0)</f>
        <v>C2</v>
      </c>
      <c r="H23" t="str">
        <f>IF((AND(F23=0,NOT(ISBLANK('1. Spieltag'!H29)),NOT(ISBLANK('1. Spieltag'!J29)))),'1. Spieltag'!K29,0)</f>
        <v>C5</v>
      </c>
      <c r="I23">
        <f>IF(F23='1. Spieltag'!G29,'1. Spieltag'!K29,IF(F23='1. Spieltag'!K29,'1. Spieltag'!G29,0))</f>
        <v>0</v>
      </c>
      <c r="L23" t="str">
        <f>IF('2. Spieltag'!C29&gt;'2. Spieltag'!E29,'2. Spieltag'!B29,IF('2. Spieltag'!E29&gt;'2. Spieltag'!C29,'2. Spieltag'!F29,0))</f>
        <v>C6</v>
      </c>
      <c r="M23">
        <f>IF((AND(L23=0,NOT(ISBLANK('2. Spieltag'!C29)),NOT(ISBLANK('2. Spieltag'!E29)))),'2. Spieltag'!B29,0)</f>
        <v>0</v>
      </c>
      <c r="N23">
        <f>IF((AND(L23=0,NOT(ISBLANK('2. Spieltag'!C29)),NOT(ISBLANK('2. Spieltag'!E29)))),'2. Spieltag'!F29,0)</f>
        <v>0</v>
      </c>
      <c r="O23" t="str">
        <f>IF(L23='2. Spieltag'!B29,'2. Spieltag'!F29,IF(L23='2. Spieltag'!F29,'2. Spieltag'!B29,0))</f>
        <v>C3</v>
      </c>
      <c r="Q23" t="str">
        <f>IF('2. Spieltag'!H29&gt;'2. Spieltag'!J29,'2. Spieltag'!G29,IF('2. Spieltag'!J29&gt;'2. Spieltag'!H29,'2. Spieltag'!K29,0))</f>
        <v>C1</v>
      </c>
      <c r="R23">
        <f>IF((AND(Q23=0,NOT(ISBLANK('2. Spieltag'!H29)),NOT(ISBLANK('2. Spieltag'!J29)))),'2. Spieltag'!G29,0)</f>
        <v>0</v>
      </c>
      <c r="S23">
        <f>IF((AND(Q23=0,NOT(ISBLANK('2. Spieltag'!H29)),NOT(ISBLANK('2. Spieltag'!J29)))),'2. Spieltag'!K29,0)</f>
        <v>0</v>
      </c>
      <c r="T23" t="str">
        <f>IF(Q23='2. Spieltag'!G29,'2. Spieltag'!K29,IF(Q23='2. Spieltag'!K29,'2. Spieltag'!G29,0))</f>
        <v>C4</v>
      </c>
      <c r="W23" t="str">
        <f>IF('3. Spieltag'!C29&gt;'3. Spieltag'!E29,'3. Spieltag'!B29,IF('3. Spieltag'!E29&gt;'3. Spieltag'!C29,'3. Spieltag'!F29,0))</f>
        <v>C2</v>
      </c>
      <c r="X23">
        <f>IF((AND(W23=0,NOT(ISBLANK('3. Spieltag'!C29)),NOT(ISBLANK('3. Spieltag'!E29)))),'3. Spieltag'!B29,0)</f>
        <v>0</v>
      </c>
      <c r="Y23">
        <f>IF((AND(W23=0,NOT(ISBLANK('3. Spieltag'!C29)),NOT(ISBLANK('3. Spieltag'!E29)))),'3. Spieltag'!F29,0)</f>
        <v>0</v>
      </c>
      <c r="Z23" t="str">
        <f>IF(W23='3. Spieltag'!B29,'3. Spieltag'!F29,IF(W23='3. Spieltag'!F29,'3. Spieltag'!B29,0))</f>
        <v>C5</v>
      </c>
      <c r="AB23" t="str">
        <f>IF('3. Spieltag'!H29&gt;'3. Spieltag'!J29,'3. Spieltag'!G29,IF('3. Spieltag'!J29&gt;'3. Spieltag'!H29,'3. Spieltag'!K29,0))</f>
        <v>C7</v>
      </c>
      <c r="AC23">
        <f>IF((AND(AB23=0,NOT(ISBLANK('3. Spieltag'!H29)),NOT(ISBLANK('3. Spieltag'!J29)))),'3. Spieltag'!G29,0)</f>
        <v>0</v>
      </c>
      <c r="AD23">
        <f>IF((AND(AB23=0,NOT(ISBLANK('3. Spieltag'!H29)),NOT(ISBLANK('3. Spieltag'!J29)))),'3. Spieltag'!K29,0)</f>
        <v>0</v>
      </c>
      <c r="AE23" t="str">
        <f>IF(AB23='3. Spieltag'!G29,'3. Spieltag'!K29,IF(AB23='3. Spieltag'!K29,'3. Spieltag'!G29,0))</f>
        <v>C3</v>
      </c>
      <c r="AH23" t="str">
        <f>IF('4. Spieltag'!C29&gt;'4. Spieltag'!E29,'4. Spieltag'!B29,IF('4. Spieltag'!E29&gt;'4. Spieltag'!C29,'4. Spieltag'!F29,0))</f>
        <v>C1</v>
      </c>
      <c r="AI23">
        <f>IF((AND(AH23=0,NOT(ISBLANK('4. Spieltag'!C29)),NOT(ISBLANK('4. Spieltag'!E29)))),'4. Spieltag'!B29,0)</f>
        <v>0</v>
      </c>
      <c r="AJ23">
        <f>IF((AND(AH23=0,NOT(ISBLANK('4. Spieltag'!C29)),NOT(ISBLANK('4. Spieltag'!E29)))),'4. Spieltag'!F29,0)</f>
        <v>0</v>
      </c>
      <c r="AK23" t="str">
        <f>IF(AH23='4. Spieltag'!B29,'4. Spieltag'!F29,IF(AH23='4. Spieltag'!F29,'4. Spieltag'!B29,0))</f>
        <v>C4</v>
      </c>
      <c r="AM23" t="str">
        <f>IF('4. Spieltag'!H29&gt;'4. Spieltag'!J29,'4. Spieltag'!G29,IF('4. Spieltag'!J29&gt;'4. Spieltag'!H29,'4. Spieltag'!K29,0))</f>
        <v>C6</v>
      </c>
      <c r="AN23">
        <f>IF((AND(AM23=0,NOT(ISBLANK('4. Spieltag'!H29)),NOT(ISBLANK('4. Spieltag'!J29)))),'4. Spieltag'!G29,0)</f>
        <v>0</v>
      </c>
      <c r="AO23">
        <f>IF((AND(AM23=0,NOT(ISBLANK('4. Spieltag'!H29)),NOT(ISBLANK('4. Spieltag'!J29)))),'4. Spieltag'!K29,0)</f>
        <v>0</v>
      </c>
      <c r="AP23" t="str">
        <f>IF(AM23='4. Spieltag'!G29,'4. Spieltag'!K29,IF(AM23='4. Spieltag'!K29,'4. Spieltag'!G29,0))</f>
        <v>C2</v>
      </c>
      <c r="AS23" t="str">
        <f>IF('5. Spieltag'!C29&gt;'5. Spieltag'!E29,'5. Spieltag'!B29,IF('5. Spieltag'!E29&gt;'5. Spieltag'!C29,'5. Spieltag'!F29,0))</f>
        <v>C7</v>
      </c>
      <c r="AT23">
        <f>IF((AND(AS23=0,NOT(ISBLANK('5. Spieltag'!C29)),NOT(ISBLANK('5. Spieltag'!E29)))),'5. Spieltag'!B29,0)</f>
        <v>0</v>
      </c>
      <c r="AU23">
        <f>IF((AND(AS23=0,NOT(ISBLANK('5. Spieltag'!C29)),NOT(ISBLANK('5. Spieltag'!E29)))),'5. Spieltag'!F29,0)</f>
        <v>0</v>
      </c>
      <c r="AV23" t="str">
        <f>IF(AS23='5. Spieltag'!B29,'5. Spieltag'!F29,IF(AS23='5. Spieltag'!F29,'5. Spieltag'!B29,0))</f>
        <v>C3</v>
      </c>
      <c r="AX23" t="str">
        <f>IF('5. Spieltag'!H29&gt;'5. Spieltag'!J29,'5. Spieltag'!G29,IF('5. Spieltag'!J29&gt;'5. Spieltag'!H29,'5. Spieltag'!K29,0))</f>
        <v>C1</v>
      </c>
      <c r="AY23">
        <f>IF((AND(AX23=0,NOT(ISBLANK('5. Spieltag'!H29)),NOT(ISBLANK('5. Spieltag'!J29)))),'5. Spieltag'!G29,0)</f>
        <v>0</v>
      </c>
      <c r="AZ23">
        <f>IF((AND(AX23=0,NOT(ISBLANK('5. Spieltag'!H29)),NOT(ISBLANK('5. Spieltag'!J29)))),'5. Spieltag'!K29,0)</f>
        <v>0</v>
      </c>
      <c r="BA23" t="str">
        <f>IF(AX23='5. Spieltag'!G29,'5. Spieltag'!K29,IF(AX23='5. Spieltag'!K29,'5. Spieltag'!G29,0))</f>
        <v>C5</v>
      </c>
    </row>
    <row r="24" spans="1:53" x14ac:dyDescent="0.25">
      <c r="A24">
        <f>IF('1. Spieltag'!C30&gt;'1. Spieltag'!E30,'1. Spieltag'!B30,IF('1. Spieltag'!E30&gt;'1. Spieltag'!C30,'1. Spieltag'!F30,0))</f>
        <v>0</v>
      </c>
      <c r="B24">
        <f>IF((AND(A24=0,NOT(ISBLANK('1. Spieltag'!C30)),NOT(ISBLANK('1. Spieltag'!E30)))),'1. Spieltag'!B30,0)</f>
        <v>0</v>
      </c>
      <c r="C24">
        <f>IF((AND(A24=0,NOT(ISBLANK('1. Spieltag'!C30)),NOT(ISBLANK('1. Spieltag'!E30)))),'1. Spieltag'!F30,0)</f>
        <v>0</v>
      </c>
      <c r="D24" t="str">
        <f>IF(A24='1. Spieltag'!B30,'1. Spieltag'!F30,IF(A24='1. Spieltag'!F30,'1. Spieltag'!B30,0))</f>
        <v>Feld leer</v>
      </c>
      <c r="F24" t="str">
        <f>IF('1. Spieltag'!H30&gt;'1. Spieltag'!J30,'1. Spieltag'!G30,IF('1. Spieltag'!J30&gt;'1. Spieltag'!H30,'1. Spieltag'!K30,0))</f>
        <v>C2</v>
      </c>
      <c r="G24">
        <f>IF((AND(F24=0,NOT(ISBLANK('1. Spieltag'!H30)),NOT(ISBLANK('1. Spieltag'!J30)))),'1. Spieltag'!G30,0)</f>
        <v>0</v>
      </c>
      <c r="H24">
        <f>IF((AND(F24=0,NOT(ISBLANK('1. Spieltag'!H30)),NOT(ISBLANK('1. Spieltag'!J30)))),'1. Spieltag'!K30,0)</f>
        <v>0</v>
      </c>
      <c r="I24" t="str">
        <f>IF(F24='1. Spieltag'!G30,'1. Spieltag'!K30,IF(F24='1. Spieltag'!K30,'1. Spieltag'!G30,0))</f>
        <v>C6</v>
      </c>
      <c r="L24">
        <f>IF('2. Spieltag'!C30&gt;'2. Spieltag'!E30,'2. Spieltag'!B30,IF('2. Spieltag'!E30&gt;'2. Spieltag'!C30,'2. Spieltag'!F30,0))</f>
        <v>0</v>
      </c>
      <c r="M24">
        <f>IF((AND(L24=0,NOT(ISBLANK('2. Spieltag'!C30)),NOT(ISBLANK('2. Spieltag'!E30)))),'2. Spieltag'!B30,0)</f>
        <v>0</v>
      </c>
      <c r="N24">
        <f>IF((AND(L24=0,NOT(ISBLANK('2. Spieltag'!C30)),NOT(ISBLANK('2. Spieltag'!E30)))),'2. Spieltag'!F30,0)</f>
        <v>0</v>
      </c>
      <c r="O24" t="str">
        <f>IF(L24='2. Spieltag'!B30,'2. Spieltag'!F30,IF(L24='2. Spieltag'!F30,'2. Spieltag'!B30,0))</f>
        <v>Feld leer</v>
      </c>
      <c r="Q24" t="str">
        <f>IF('2. Spieltag'!H30&gt;'2. Spieltag'!J30,'2. Spieltag'!G30,IF('2. Spieltag'!J30&gt;'2. Spieltag'!H30,'2. Spieltag'!K30,0))</f>
        <v>C1</v>
      </c>
      <c r="R24">
        <f>IF((AND(Q24=0,NOT(ISBLANK('2. Spieltag'!H30)),NOT(ISBLANK('2. Spieltag'!J30)))),'2. Spieltag'!G30,0)</f>
        <v>0</v>
      </c>
      <c r="S24">
        <f>IF((AND(Q24=0,NOT(ISBLANK('2. Spieltag'!H30)),NOT(ISBLANK('2. Spieltag'!J30)))),'2. Spieltag'!K30,0)</f>
        <v>0</v>
      </c>
      <c r="T24" t="str">
        <f>IF(Q24='2. Spieltag'!G30,'2. Spieltag'!K30,IF(Q24='2. Spieltag'!K30,'2. Spieltag'!G30,0))</f>
        <v>C5</v>
      </c>
      <c r="W24">
        <f>IF('3. Spieltag'!C30&gt;'3. Spieltag'!E30,'3. Spieltag'!B30,IF('3. Spieltag'!E30&gt;'3. Spieltag'!C30,'3. Spieltag'!F30,0))</f>
        <v>0</v>
      </c>
      <c r="X24">
        <f>IF((AND(W24=0,NOT(ISBLANK('3. Spieltag'!C30)),NOT(ISBLANK('3. Spieltag'!E30)))),'3. Spieltag'!B30,0)</f>
        <v>0</v>
      </c>
      <c r="Y24">
        <f>IF((AND(W24=0,NOT(ISBLANK('3. Spieltag'!C30)),NOT(ISBLANK('3. Spieltag'!E30)))),'3. Spieltag'!F30,0)</f>
        <v>0</v>
      </c>
      <c r="Z24" t="str">
        <f>IF(W24='3. Spieltag'!B30,'3. Spieltag'!F30,IF(W24='3. Spieltag'!F30,'3. Spieltag'!B30,0))</f>
        <v>Feld leer</v>
      </c>
      <c r="AB24" t="str">
        <f>IF('3. Spieltag'!H30&gt;'3. Spieltag'!J30,'3. Spieltag'!G30,IF('3. Spieltag'!J30&gt;'3. Spieltag'!H30,'3. Spieltag'!K30,0))</f>
        <v>C7</v>
      </c>
      <c r="AC24">
        <f>IF((AND(AB24=0,NOT(ISBLANK('3. Spieltag'!H30)),NOT(ISBLANK('3. Spieltag'!J30)))),'3. Spieltag'!G30,0)</f>
        <v>0</v>
      </c>
      <c r="AD24">
        <f>IF((AND(AB24=0,NOT(ISBLANK('3. Spieltag'!H30)),NOT(ISBLANK('3. Spieltag'!J30)))),'3. Spieltag'!K30,0)</f>
        <v>0</v>
      </c>
      <c r="AE24" t="str">
        <f>IF(AB24='3. Spieltag'!G30,'3. Spieltag'!K30,IF(AB24='3. Spieltag'!K30,'3. Spieltag'!G30,0))</f>
        <v>C4</v>
      </c>
      <c r="AH24">
        <f>IF('4. Spieltag'!C30&gt;'4. Spieltag'!E30,'4. Spieltag'!B30,IF('4. Spieltag'!E30&gt;'4. Spieltag'!C30,'4. Spieltag'!F30,0))</f>
        <v>0</v>
      </c>
      <c r="AI24">
        <f>IF((AND(AH24=0,NOT(ISBLANK('4. Spieltag'!C30)),NOT(ISBLANK('4. Spieltag'!E30)))),'4. Spieltag'!B30,0)</f>
        <v>0</v>
      </c>
      <c r="AJ24">
        <f>IF((AND(AH24=0,NOT(ISBLANK('4. Spieltag'!C30)),NOT(ISBLANK('4. Spieltag'!E30)))),'4. Spieltag'!F30,0)</f>
        <v>0</v>
      </c>
      <c r="AK24" t="str">
        <f>IF(AH24='4. Spieltag'!B30,'4. Spieltag'!F30,IF(AH24='4. Spieltag'!F30,'4. Spieltag'!B30,0))</f>
        <v>Feld leer</v>
      </c>
      <c r="AM24" t="str">
        <f>IF('4. Spieltag'!H30&gt;'4. Spieltag'!J30,'4. Spieltag'!G30,IF('4. Spieltag'!J30&gt;'4. Spieltag'!H30,'4. Spieltag'!K30,0))</f>
        <v>C6</v>
      </c>
      <c r="AN24">
        <f>IF((AND(AM24=0,NOT(ISBLANK('4. Spieltag'!H30)),NOT(ISBLANK('4. Spieltag'!J30)))),'4. Spieltag'!G30,0)</f>
        <v>0</v>
      </c>
      <c r="AO24">
        <f>IF((AND(AM24=0,NOT(ISBLANK('4. Spieltag'!H30)),NOT(ISBLANK('4. Spieltag'!J30)))),'4. Spieltag'!K30,0)</f>
        <v>0</v>
      </c>
      <c r="AP24" t="str">
        <f>IF(AM24='4. Spieltag'!G30,'4. Spieltag'!K30,IF(AM24='4. Spieltag'!K30,'4. Spieltag'!G30,0))</f>
        <v>C3</v>
      </c>
      <c r="AS24">
        <f>IF('5. Spieltag'!C30&gt;'5. Spieltag'!E30,'5. Spieltag'!B30,IF('5. Spieltag'!E30&gt;'5. Spieltag'!C30,'5. Spieltag'!F30,0))</f>
        <v>0</v>
      </c>
      <c r="AT24">
        <f>IF((AND(AS24=0,NOT(ISBLANK('5. Spieltag'!C30)),NOT(ISBLANK('5. Spieltag'!E30)))),'5. Spieltag'!B30,0)</f>
        <v>0</v>
      </c>
      <c r="AU24">
        <f>IF((AND(AS24=0,NOT(ISBLANK('5. Spieltag'!C30)),NOT(ISBLANK('5. Spieltag'!E30)))),'5. Spieltag'!F30,0)</f>
        <v>0</v>
      </c>
      <c r="AV24" t="str">
        <f>IF(AS24='5. Spieltag'!B30,'5. Spieltag'!F30,IF(AS24='5. Spieltag'!F30,'5. Spieltag'!B30,0))</f>
        <v>Feld leer</v>
      </c>
      <c r="AX24" t="str">
        <f>IF('5. Spieltag'!H30&gt;'5. Spieltag'!J30,'5. Spieltag'!G30,IF('5. Spieltag'!J30&gt;'5. Spieltag'!H30,'5. Spieltag'!K30,0))</f>
        <v>C2</v>
      </c>
      <c r="AY24">
        <f>IF((AND(AX24=0,NOT(ISBLANK('5. Spieltag'!H30)),NOT(ISBLANK('5. Spieltag'!J30)))),'5. Spieltag'!G30,0)</f>
        <v>0</v>
      </c>
      <c r="AZ24">
        <f>IF((AND(AX24=0,NOT(ISBLANK('5. Spieltag'!H30)),NOT(ISBLANK('5. Spieltag'!J30)))),'5. Spieltag'!K30,0)</f>
        <v>0</v>
      </c>
      <c r="BA24" t="str">
        <f>IF(AX24='5. Spieltag'!G30,'5. Spieltag'!K30,IF(AX24='5. Spieltag'!K30,'5. Spieltag'!G30,0))</f>
        <v>C5</v>
      </c>
    </row>
    <row r="25" spans="1:53" x14ac:dyDescent="0.25">
      <c r="A25">
        <f>IF('1. Spieltag'!C31&gt;'1. Spieltag'!E31,'1. Spieltag'!B31,IF('1. Spieltag'!E31&gt;'1. Spieltag'!C31,'1. Spieltag'!F31,0))</f>
        <v>0</v>
      </c>
      <c r="B25">
        <f>IF((AND(A25=0,NOT(ISBLANK('1. Spieltag'!C31)),NOT(ISBLANK('1. Spieltag'!E31)))),'1. Spieltag'!B31,0)</f>
        <v>0</v>
      </c>
      <c r="C25">
        <f>IF((AND(A25=0,NOT(ISBLANK('1. Spieltag'!C31)),NOT(ISBLANK('1. Spieltag'!E31)))),'1. Spieltag'!F31,0)</f>
        <v>0</v>
      </c>
      <c r="D25" t="str">
        <f>IF(A25='1. Spieltag'!B31,'1. Spieltag'!F31,IF(A25='1. Spieltag'!F31,'1. Spieltag'!B31,0))</f>
        <v>Trainer- / Schiedsrichtertreff beim Speakertisch</v>
      </c>
      <c r="F25">
        <f>IF('1. Spieltag'!H31&gt;'1. Spieltag'!J31,'1. Spieltag'!G31,IF('1. Spieltag'!J31&gt;'1. Spieltag'!H31,'1. Spieltag'!K31,0))</f>
        <v>0</v>
      </c>
      <c r="G25">
        <f>IF((AND(F25=0,NOT(ISBLANK('1. Spieltag'!H31)),NOT(ISBLANK('1. Spieltag'!J31)))),'1. Spieltag'!G31,0)</f>
        <v>0</v>
      </c>
      <c r="H25">
        <f>IF((AND(F25=0,NOT(ISBLANK('1. Spieltag'!H31)),NOT(ISBLANK('1. Spieltag'!J31)))),'1. Spieltag'!K31,0)</f>
        <v>0</v>
      </c>
      <c r="I25">
        <f>IF(F25='1. Spieltag'!G31,'1. Spieltag'!K31,IF(F25='1. Spieltag'!K31,'1. Spieltag'!G31,0))</f>
        <v>0</v>
      </c>
      <c r="L25">
        <f>IF('2. Spieltag'!C31&gt;'2. Spieltag'!E31,'2. Spieltag'!B31,IF('2. Spieltag'!E31&gt;'2. Spieltag'!C31,'2. Spieltag'!F31,0))</f>
        <v>0</v>
      </c>
      <c r="M25">
        <f>IF((AND(L25=0,NOT(ISBLANK('2. Spieltag'!C31)),NOT(ISBLANK('2. Spieltag'!E31)))),'2. Spieltag'!B31,0)</f>
        <v>0</v>
      </c>
      <c r="N25">
        <f>IF((AND(L25=0,NOT(ISBLANK('2. Spieltag'!C31)),NOT(ISBLANK('2. Spieltag'!E31)))),'2. Spieltag'!F31,0)</f>
        <v>0</v>
      </c>
      <c r="O25" t="str">
        <f>IF(L25='2. Spieltag'!B31,'2. Spieltag'!F31,IF(L25='2. Spieltag'!F31,'2. Spieltag'!B31,0))</f>
        <v>Trainer- / Schiedsrichtertreff beim Speakertisch</v>
      </c>
      <c r="Q25">
        <f>IF('2. Spieltag'!H31&gt;'2. Spieltag'!J31,'2. Spieltag'!G31,IF('2. Spieltag'!J31&gt;'2. Spieltag'!H31,'2. Spieltag'!K31,0))</f>
        <v>0</v>
      </c>
      <c r="R25">
        <f>IF((AND(Q25=0,NOT(ISBLANK('2. Spieltag'!H31)),NOT(ISBLANK('2. Spieltag'!J31)))),'2. Spieltag'!G31,0)</f>
        <v>0</v>
      </c>
      <c r="S25">
        <f>IF((AND(Q25=0,NOT(ISBLANK('2. Spieltag'!H31)),NOT(ISBLANK('2. Spieltag'!J31)))),'2. Spieltag'!K31,0)</f>
        <v>0</v>
      </c>
      <c r="T25">
        <f>IF(Q25='2. Spieltag'!G31,'2. Spieltag'!K31,IF(Q25='2. Spieltag'!K31,'2. Spieltag'!G31,0))</f>
        <v>0</v>
      </c>
      <c r="W25">
        <f>IF('3. Spieltag'!C31&gt;'3. Spieltag'!E31,'3. Spieltag'!B31,IF('3. Spieltag'!E31&gt;'3. Spieltag'!C31,'3. Spieltag'!F31,0))</f>
        <v>0</v>
      </c>
      <c r="X25">
        <f>IF((AND(W25=0,NOT(ISBLANK('3. Spieltag'!C31)),NOT(ISBLANK('3. Spieltag'!E31)))),'3. Spieltag'!B31,0)</f>
        <v>0</v>
      </c>
      <c r="Y25">
        <f>IF((AND(W25=0,NOT(ISBLANK('3. Spieltag'!C31)),NOT(ISBLANK('3. Spieltag'!E31)))),'3. Spieltag'!F31,0)</f>
        <v>0</v>
      </c>
      <c r="Z25" t="str">
        <f>IF(W25='3. Spieltag'!B31,'3. Spieltag'!F31,IF(W25='3. Spieltag'!F31,'3. Spieltag'!B31,0))</f>
        <v>Trainer- / Schiedsrichtertreff beim Speakertisch</v>
      </c>
      <c r="AB25">
        <f>IF('3. Spieltag'!H31&gt;'3. Spieltag'!J31,'3. Spieltag'!G31,IF('3. Spieltag'!J31&gt;'3. Spieltag'!H31,'3. Spieltag'!K31,0))</f>
        <v>0</v>
      </c>
      <c r="AC25">
        <f>IF((AND(AB25=0,NOT(ISBLANK('3. Spieltag'!H31)),NOT(ISBLANK('3. Spieltag'!J31)))),'3. Spieltag'!G31,0)</f>
        <v>0</v>
      </c>
      <c r="AD25">
        <f>IF((AND(AB25=0,NOT(ISBLANK('3. Spieltag'!H31)),NOT(ISBLANK('3. Spieltag'!J31)))),'3. Spieltag'!K31,0)</f>
        <v>0</v>
      </c>
      <c r="AE25">
        <f>IF(AB25='3. Spieltag'!G31,'3. Spieltag'!K31,IF(AB25='3. Spieltag'!K31,'3. Spieltag'!G31,0))</f>
        <v>0</v>
      </c>
      <c r="AH25">
        <f>IF('4. Spieltag'!C31&gt;'4. Spieltag'!E31,'4. Spieltag'!B31,IF('4. Spieltag'!E31&gt;'4. Spieltag'!C31,'4. Spieltag'!F31,0))</f>
        <v>0</v>
      </c>
      <c r="AI25">
        <f>IF((AND(AH25=0,NOT(ISBLANK('4. Spieltag'!C31)),NOT(ISBLANK('4. Spieltag'!E31)))),'4. Spieltag'!B31,0)</f>
        <v>0</v>
      </c>
      <c r="AJ25">
        <f>IF((AND(AH25=0,NOT(ISBLANK('4. Spieltag'!C31)),NOT(ISBLANK('4. Spieltag'!E31)))),'4. Spieltag'!F31,0)</f>
        <v>0</v>
      </c>
      <c r="AK25" t="str">
        <f>IF(AH25='4. Spieltag'!B31,'4. Spieltag'!F31,IF(AH25='4. Spieltag'!F31,'4. Spieltag'!B31,0))</f>
        <v>Trainer- / Schiedsrichtertreff beim Speakertisch</v>
      </c>
      <c r="AM25">
        <f>IF('4. Spieltag'!H31&gt;'4. Spieltag'!J31,'4. Spieltag'!G31,IF('4. Spieltag'!J31&gt;'4. Spieltag'!H31,'4. Spieltag'!K31,0))</f>
        <v>0</v>
      </c>
      <c r="AN25">
        <f>IF((AND(AM25=0,NOT(ISBLANK('4. Spieltag'!H31)),NOT(ISBLANK('4. Spieltag'!J31)))),'4. Spieltag'!G31,0)</f>
        <v>0</v>
      </c>
      <c r="AO25">
        <f>IF((AND(AM25=0,NOT(ISBLANK('4. Spieltag'!H31)),NOT(ISBLANK('4. Spieltag'!J31)))),'4. Spieltag'!K31,0)</f>
        <v>0</v>
      </c>
      <c r="AP25">
        <f>IF(AM25='4. Spieltag'!G31,'4. Spieltag'!K31,IF(AM25='4. Spieltag'!K31,'4. Spieltag'!G31,0))</f>
        <v>0</v>
      </c>
      <c r="AS25">
        <f>IF('5. Spieltag'!C31&gt;'5. Spieltag'!E31,'5. Spieltag'!B31,IF('5. Spieltag'!E31&gt;'5. Spieltag'!C31,'5. Spieltag'!F31,0))</f>
        <v>0</v>
      </c>
      <c r="AT25">
        <f>IF((AND(AS25=0,NOT(ISBLANK('5. Spieltag'!C31)),NOT(ISBLANK('5. Spieltag'!E31)))),'5. Spieltag'!B31,0)</f>
        <v>0</v>
      </c>
      <c r="AU25">
        <f>IF((AND(AS25=0,NOT(ISBLANK('5. Spieltag'!C31)),NOT(ISBLANK('5. Spieltag'!E31)))),'5. Spieltag'!F31,0)</f>
        <v>0</v>
      </c>
      <c r="AV25" t="str">
        <f>IF(AS25='5. Spieltag'!B31,'5. Spieltag'!F31,IF(AS25='5. Spieltag'!F31,'5. Spieltag'!B31,0))</f>
        <v>Trainer- / Schiedsrichtertreff beim Speakertisch</v>
      </c>
      <c r="AX25">
        <f>IF('5. Spieltag'!H31&gt;'5. Spieltag'!J31,'5. Spieltag'!G31,IF('5. Spieltag'!J31&gt;'5. Spieltag'!H31,'5. Spieltag'!K31,0))</f>
        <v>0</v>
      </c>
      <c r="AY25">
        <f>IF((AND(AX25=0,NOT(ISBLANK('5. Spieltag'!H31)),NOT(ISBLANK('5. Spieltag'!J31)))),'5. Spieltag'!G31,0)</f>
        <v>0</v>
      </c>
      <c r="AZ25">
        <f>IF((AND(AX25=0,NOT(ISBLANK('5. Spieltag'!H31)),NOT(ISBLANK('5. Spieltag'!J31)))),'5. Spieltag'!K31,0)</f>
        <v>0</v>
      </c>
      <c r="BA25">
        <f>IF(AX25='5. Spieltag'!G31,'5. Spieltag'!K31,IF(AX25='5. Spieltag'!K31,'5. Spieltag'!G31,0))</f>
        <v>0</v>
      </c>
    </row>
    <row r="26" spans="1:53" x14ac:dyDescent="0.25">
      <c r="A26">
        <f>IF('1. Spieltag'!C32&gt;'1. Spieltag'!E32,'1. Spieltag'!B32,IF('1. Spieltag'!E32&gt;'1. Spieltag'!C32,'1. Spieltag'!F32,0))</f>
        <v>0</v>
      </c>
      <c r="B26">
        <f>IF((AND(A26=0,NOT(ISBLANK('1. Spieltag'!C32)),NOT(ISBLANK('1. Spieltag'!E32)))),'1. Spieltag'!B32,0)</f>
        <v>0</v>
      </c>
      <c r="C26">
        <f>IF((AND(A26=0,NOT(ISBLANK('1. Spieltag'!C32)),NOT(ISBLANK('1. Spieltag'!E32)))),'1. Spieltag'!F32,0)</f>
        <v>0</v>
      </c>
      <c r="D26" t="str">
        <f>IF(A26='1. Spieltag'!B32,'1. Spieltag'!F32,IF(A26='1. Spieltag'!F32,'1. Spieltag'!B32,0))</f>
        <v>Begrüssung Open</v>
      </c>
      <c r="F26">
        <f>IF('1. Spieltag'!H32&gt;'1. Spieltag'!J32,'1. Spieltag'!G32,IF('1. Spieltag'!J32&gt;'1. Spieltag'!H32,'1. Spieltag'!K32,0))</f>
        <v>0</v>
      </c>
      <c r="G26">
        <f>IF((AND(F26=0,NOT(ISBLANK('1. Spieltag'!H32)),NOT(ISBLANK('1. Spieltag'!J32)))),'1. Spieltag'!G32,0)</f>
        <v>0</v>
      </c>
      <c r="H26">
        <f>IF((AND(F26=0,NOT(ISBLANK('1. Spieltag'!H32)),NOT(ISBLANK('1. Spieltag'!J32)))),'1. Spieltag'!K32,0)</f>
        <v>0</v>
      </c>
      <c r="I26">
        <f>IF(F26='1. Spieltag'!G32,'1. Spieltag'!K32,IF(F26='1. Spieltag'!K32,'1. Spieltag'!G32,0))</f>
        <v>0</v>
      </c>
      <c r="L26">
        <f>IF('2. Spieltag'!C32&gt;'2. Spieltag'!E32,'2. Spieltag'!B32,IF('2. Spieltag'!E32&gt;'2. Spieltag'!C32,'2. Spieltag'!F32,0))</f>
        <v>0</v>
      </c>
      <c r="M26">
        <f>IF((AND(L26=0,NOT(ISBLANK('2. Spieltag'!C32)),NOT(ISBLANK('2. Spieltag'!E32)))),'2. Spieltag'!B32,0)</f>
        <v>0</v>
      </c>
      <c r="N26">
        <f>IF((AND(L26=0,NOT(ISBLANK('2. Spieltag'!C32)),NOT(ISBLANK('2. Spieltag'!E32)))),'2. Spieltag'!F32,0)</f>
        <v>0</v>
      </c>
      <c r="O26" t="str">
        <f>IF(L26='2. Spieltag'!B32,'2. Spieltag'!F32,IF(L26='2. Spieltag'!F32,'2. Spieltag'!B32,0))</f>
        <v>Begrüssung Open</v>
      </c>
      <c r="Q26">
        <f>IF('2. Spieltag'!H32&gt;'2. Spieltag'!J32,'2. Spieltag'!G32,IF('2. Spieltag'!J32&gt;'2. Spieltag'!H32,'2. Spieltag'!K32,0))</f>
        <v>0</v>
      </c>
      <c r="R26">
        <f>IF((AND(Q26=0,NOT(ISBLANK('2. Spieltag'!H32)),NOT(ISBLANK('2. Spieltag'!J32)))),'2. Spieltag'!G32,0)</f>
        <v>0</v>
      </c>
      <c r="S26">
        <f>IF((AND(Q26=0,NOT(ISBLANK('2. Spieltag'!H32)),NOT(ISBLANK('2. Spieltag'!J32)))),'2. Spieltag'!K32,0)</f>
        <v>0</v>
      </c>
      <c r="T26">
        <f>IF(Q26='2. Spieltag'!G32,'2. Spieltag'!K32,IF(Q26='2. Spieltag'!K32,'2. Spieltag'!G32,0))</f>
        <v>0</v>
      </c>
      <c r="W26">
        <f>IF('3. Spieltag'!C32&gt;'3. Spieltag'!E32,'3. Spieltag'!B32,IF('3. Spieltag'!E32&gt;'3. Spieltag'!C32,'3. Spieltag'!F32,0))</f>
        <v>0</v>
      </c>
      <c r="X26">
        <f>IF((AND(W26=0,NOT(ISBLANK('3. Spieltag'!C32)),NOT(ISBLANK('3. Spieltag'!E32)))),'3. Spieltag'!B32,0)</f>
        <v>0</v>
      </c>
      <c r="Y26">
        <f>IF((AND(W26=0,NOT(ISBLANK('3. Spieltag'!C32)),NOT(ISBLANK('3. Spieltag'!E32)))),'3. Spieltag'!F32,0)</f>
        <v>0</v>
      </c>
      <c r="Z26" t="str">
        <f>IF(W26='3. Spieltag'!B32,'3. Spieltag'!F32,IF(W26='3. Spieltag'!F32,'3. Spieltag'!B32,0))</f>
        <v>Begrüssung Open</v>
      </c>
      <c r="AB26">
        <f>IF('3. Spieltag'!H32&gt;'3. Spieltag'!J32,'3. Spieltag'!G32,IF('3. Spieltag'!J32&gt;'3. Spieltag'!H32,'3. Spieltag'!K32,0))</f>
        <v>0</v>
      </c>
      <c r="AC26">
        <f>IF((AND(AB26=0,NOT(ISBLANK('3. Spieltag'!H32)),NOT(ISBLANK('3. Spieltag'!J32)))),'3. Spieltag'!G32,0)</f>
        <v>0</v>
      </c>
      <c r="AD26">
        <f>IF((AND(AB26=0,NOT(ISBLANK('3. Spieltag'!H32)),NOT(ISBLANK('3. Spieltag'!J32)))),'3. Spieltag'!K32,0)</f>
        <v>0</v>
      </c>
      <c r="AE26">
        <f>IF(AB26='3. Spieltag'!G32,'3. Spieltag'!K32,IF(AB26='3. Spieltag'!K32,'3. Spieltag'!G32,0))</f>
        <v>0</v>
      </c>
      <c r="AH26">
        <f>IF('4. Spieltag'!C32&gt;'4. Spieltag'!E32,'4. Spieltag'!B32,IF('4. Spieltag'!E32&gt;'4. Spieltag'!C32,'4. Spieltag'!F32,0))</f>
        <v>0</v>
      </c>
      <c r="AI26">
        <f>IF((AND(AH26=0,NOT(ISBLANK('4. Spieltag'!C32)),NOT(ISBLANK('4. Spieltag'!E32)))),'4. Spieltag'!B32,0)</f>
        <v>0</v>
      </c>
      <c r="AJ26">
        <f>IF((AND(AH26=0,NOT(ISBLANK('4. Spieltag'!C32)),NOT(ISBLANK('4. Spieltag'!E32)))),'4. Spieltag'!F32,0)</f>
        <v>0</v>
      </c>
      <c r="AK26" t="str">
        <f>IF(AH26='4. Spieltag'!B32,'4. Spieltag'!F32,IF(AH26='4. Spieltag'!F32,'4. Spieltag'!B32,0))</f>
        <v>Begrüssung Open</v>
      </c>
      <c r="AM26">
        <f>IF('4. Spieltag'!H32&gt;'4. Spieltag'!J32,'4. Spieltag'!G32,IF('4. Spieltag'!J32&gt;'4. Spieltag'!H32,'4. Spieltag'!K32,0))</f>
        <v>0</v>
      </c>
      <c r="AN26">
        <f>IF((AND(AM26=0,NOT(ISBLANK('4. Spieltag'!H32)),NOT(ISBLANK('4. Spieltag'!J32)))),'4. Spieltag'!G32,0)</f>
        <v>0</v>
      </c>
      <c r="AO26">
        <f>IF((AND(AM26=0,NOT(ISBLANK('4. Spieltag'!H32)),NOT(ISBLANK('4. Spieltag'!J32)))),'4. Spieltag'!K32,0)</f>
        <v>0</v>
      </c>
      <c r="AP26">
        <f>IF(AM26='4. Spieltag'!G32,'4. Spieltag'!K32,IF(AM26='4. Spieltag'!K32,'4. Spieltag'!G32,0))</f>
        <v>0</v>
      </c>
      <c r="AS26">
        <f>IF('5. Spieltag'!C32&gt;'5. Spieltag'!E32,'5. Spieltag'!B32,IF('5. Spieltag'!E32&gt;'5. Spieltag'!C32,'5. Spieltag'!F32,0))</f>
        <v>0</v>
      </c>
      <c r="AT26">
        <f>IF((AND(AS26=0,NOT(ISBLANK('5. Spieltag'!C32)),NOT(ISBLANK('5. Spieltag'!E32)))),'5. Spieltag'!B32,0)</f>
        <v>0</v>
      </c>
      <c r="AU26">
        <f>IF((AND(AS26=0,NOT(ISBLANK('5. Spieltag'!C32)),NOT(ISBLANK('5. Spieltag'!E32)))),'5. Spieltag'!F32,0)</f>
        <v>0</v>
      </c>
      <c r="AV26" t="str">
        <f>IF(AS26='5. Spieltag'!B32,'5. Spieltag'!F32,IF(AS26='5. Spieltag'!F32,'5. Spieltag'!B32,0))</f>
        <v>Begrüssung Open</v>
      </c>
      <c r="AX26">
        <f>IF('5. Spieltag'!H32&gt;'5. Spieltag'!J32,'5. Spieltag'!G32,IF('5. Spieltag'!J32&gt;'5. Spieltag'!H32,'5. Spieltag'!K32,0))</f>
        <v>0</v>
      </c>
      <c r="AY26">
        <f>IF((AND(AX26=0,NOT(ISBLANK('5. Spieltag'!H32)),NOT(ISBLANK('5. Spieltag'!J32)))),'5. Spieltag'!G32,0)</f>
        <v>0</v>
      </c>
      <c r="AZ26">
        <f>IF((AND(AX26=0,NOT(ISBLANK('5. Spieltag'!H32)),NOT(ISBLANK('5. Spieltag'!J32)))),'5. Spieltag'!K32,0)</f>
        <v>0</v>
      </c>
      <c r="BA26">
        <f>IF(AX26='5. Spieltag'!G32,'5. Spieltag'!K32,IF(AX26='5. Spieltag'!K32,'5. Spieltag'!G32,0))</f>
        <v>0</v>
      </c>
    </row>
    <row r="27" spans="1:53" x14ac:dyDescent="0.25">
      <c r="A27">
        <f>IF('1. Spieltag'!C33&gt;'1. Spieltag'!E33,'1. Spieltag'!B33,IF('1. Spieltag'!E33&gt;'1. Spieltag'!C33,'1. Spieltag'!F33,0))</f>
        <v>2</v>
      </c>
      <c r="B27">
        <f>IF((AND(A27=0,NOT(ISBLANK('1. Spieltag'!C33)),NOT(ISBLANK('1. Spieltag'!E33)))),'1. Spieltag'!B33,0)</f>
        <v>0</v>
      </c>
      <c r="C27">
        <f>IF((AND(A27=0,NOT(ISBLANK('1. Spieltag'!C33)),NOT(ISBLANK('1. Spieltag'!E33)))),'1. Spieltag'!F33,0)</f>
        <v>0</v>
      </c>
      <c r="D27">
        <f>IF(A27='1. Spieltag'!B33,'1. Spieltag'!F33,IF(A27='1. Spieltag'!F33,'1. Spieltag'!B33,0))</f>
        <v>1</v>
      </c>
      <c r="F27">
        <f>IF('1. Spieltag'!H33&gt;'1. Spieltag'!J33,'1. Spieltag'!G33,IF('1. Spieltag'!J33&gt;'1. Spieltag'!H33,'1. Spieltag'!K33,0))</f>
        <v>4</v>
      </c>
      <c r="G27">
        <f>IF((AND(F27=0,NOT(ISBLANK('1. Spieltag'!H33)),NOT(ISBLANK('1. Spieltag'!J33)))),'1. Spieltag'!G33,0)</f>
        <v>0</v>
      </c>
      <c r="H27">
        <f>IF((AND(F27=0,NOT(ISBLANK('1. Spieltag'!H33)),NOT(ISBLANK('1. Spieltag'!J33)))),'1. Spieltag'!K33,0)</f>
        <v>0</v>
      </c>
      <c r="I27">
        <f>IF(F27='1. Spieltag'!G33,'1. Spieltag'!K33,IF(F27='1. Spieltag'!K33,'1. Spieltag'!G33,0))</f>
        <v>3</v>
      </c>
      <c r="L27">
        <f>IF('2. Spieltag'!C33&gt;'2. Spieltag'!E33,'2. Spieltag'!B33,IF('2. Spieltag'!E33&gt;'2. Spieltag'!C33,'2. Spieltag'!F33,0))</f>
        <v>8</v>
      </c>
      <c r="M27">
        <f>IF((AND(L27=0,NOT(ISBLANK('2. Spieltag'!C33)),NOT(ISBLANK('2. Spieltag'!E33)))),'2. Spieltag'!B33,0)</f>
        <v>0</v>
      </c>
      <c r="N27">
        <f>IF((AND(L27=0,NOT(ISBLANK('2. Spieltag'!C33)),NOT(ISBLANK('2. Spieltag'!E33)))),'2. Spieltag'!F33,0)</f>
        <v>0</v>
      </c>
      <c r="O27">
        <f>IF(L27='2. Spieltag'!B33,'2. Spieltag'!F33,IF(L27='2. Spieltag'!F33,'2. Spieltag'!B33,0))</f>
        <v>5</v>
      </c>
      <c r="Q27">
        <f>IF('2. Spieltag'!H33&gt;'2. Spieltag'!J33,'2. Spieltag'!G33,IF('2. Spieltag'!J33&gt;'2. Spieltag'!H33,'2. Spieltag'!K33,0))</f>
        <v>4</v>
      </c>
      <c r="R27">
        <f>IF((AND(Q27=0,NOT(ISBLANK('2. Spieltag'!H33)),NOT(ISBLANK('2. Spieltag'!J33)))),'2. Spieltag'!G33,0)</f>
        <v>0</v>
      </c>
      <c r="S27">
        <f>IF((AND(Q27=0,NOT(ISBLANK('2. Spieltag'!H33)),NOT(ISBLANK('2. Spieltag'!J33)))),'2. Spieltag'!K33,0)</f>
        <v>0</v>
      </c>
      <c r="T27">
        <f>IF(Q27='2. Spieltag'!G33,'2. Spieltag'!K33,IF(Q27='2. Spieltag'!K33,'2. Spieltag'!G33,0))</f>
        <v>9</v>
      </c>
      <c r="W27">
        <f>IF('3. Spieltag'!C33&gt;'3. Spieltag'!E33,'3. Spieltag'!B33,IF('3. Spieltag'!E33&gt;'3. Spieltag'!C33,'3. Spieltag'!F33,0))</f>
        <v>2</v>
      </c>
      <c r="X27">
        <f>IF((AND(W27=0,NOT(ISBLANK('3. Spieltag'!C33)),NOT(ISBLANK('3. Spieltag'!E33)))),'3. Spieltag'!B33,0)</f>
        <v>0</v>
      </c>
      <c r="Y27">
        <f>IF((AND(W27=0,NOT(ISBLANK('3. Spieltag'!C33)),NOT(ISBLANK('3. Spieltag'!E33)))),'3. Spieltag'!F33,0)</f>
        <v>0</v>
      </c>
      <c r="Z27">
        <f>IF(W27='3. Spieltag'!B33,'3. Spieltag'!F33,IF(W27='3. Spieltag'!F33,'3. Spieltag'!B33,0))</f>
        <v>8</v>
      </c>
      <c r="AB27">
        <f>IF('3. Spieltag'!H33&gt;'3. Spieltag'!J33,'3. Spieltag'!G33,IF('3. Spieltag'!J33&gt;'3. Spieltag'!H33,'3. Spieltag'!K33,0))</f>
        <v>4</v>
      </c>
      <c r="AC27">
        <f>IF((AND(AB27=0,NOT(ISBLANK('3. Spieltag'!H33)),NOT(ISBLANK('3. Spieltag'!J33)))),'3. Spieltag'!G33,0)</f>
        <v>0</v>
      </c>
      <c r="AD27">
        <f>IF((AND(AB27=0,NOT(ISBLANK('3. Spieltag'!H33)),NOT(ISBLANK('3. Spieltag'!J33)))),'3. Spieltag'!K33,0)</f>
        <v>0</v>
      </c>
      <c r="AE27">
        <f>IF(AB27='3. Spieltag'!G33,'3. Spieltag'!K33,IF(AB27='3. Spieltag'!K33,'3. Spieltag'!G33,0))</f>
        <v>3</v>
      </c>
      <c r="AH27">
        <f>IF('4. Spieltag'!C33&gt;'4. Spieltag'!E33,'4. Spieltag'!B33,IF('4. Spieltag'!E33&gt;'4. Spieltag'!C33,'4. Spieltag'!F33,0))</f>
        <v>0</v>
      </c>
      <c r="AI27">
        <f>IF((AND(AH27=0,NOT(ISBLANK('4. Spieltag'!C33)),NOT(ISBLANK('4. Spieltag'!E33)))),'4. Spieltag'!B33,0)</f>
        <v>3</v>
      </c>
      <c r="AJ27">
        <f>IF((AND(AH27=0,NOT(ISBLANK('4. Spieltag'!C33)),NOT(ISBLANK('4. Spieltag'!E33)))),'4. Spieltag'!F33,0)</f>
        <v>5</v>
      </c>
      <c r="AK27">
        <f>IF(AH27='4. Spieltag'!B33,'4. Spieltag'!F33,IF(AH27='4. Spieltag'!F33,'4. Spieltag'!B33,0))</f>
        <v>0</v>
      </c>
      <c r="AM27">
        <f>IF('4. Spieltag'!H33&gt;'4. Spieltag'!J33,'4. Spieltag'!G33,IF('4. Spieltag'!J33&gt;'4. Spieltag'!H33,'4. Spieltag'!K33,0))</f>
        <v>8</v>
      </c>
      <c r="AN27">
        <f>IF((AND(AM27=0,NOT(ISBLANK('4. Spieltag'!H33)),NOT(ISBLANK('4. Spieltag'!J33)))),'4. Spieltag'!G33,0)</f>
        <v>0</v>
      </c>
      <c r="AO27">
        <f>IF((AND(AM27=0,NOT(ISBLANK('4. Spieltag'!H33)),NOT(ISBLANK('4. Spieltag'!J33)))),'4. Spieltag'!K33,0)</f>
        <v>0</v>
      </c>
      <c r="AP27">
        <f>IF(AM27='4. Spieltag'!G33,'4. Spieltag'!K33,IF(AM27='4. Spieltag'!K33,'4. Spieltag'!G33,0))</f>
        <v>1</v>
      </c>
      <c r="AS27">
        <f>IF('5. Spieltag'!C33&gt;'5. Spieltag'!E33,'5. Spieltag'!B33,IF('5. Spieltag'!E33&gt;'5. Spieltag'!C33,'5. Spieltag'!F33,0))</f>
        <v>4</v>
      </c>
      <c r="AT27">
        <f>IF((AND(AS27=0,NOT(ISBLANK('5. Spieltag'!C33)),NOT(ISBLANK('5. Spieltag'!E33)))),'5. Spieltag'!B33,0)</f>
        <v>0</v>
      </c>
      <c r="AU27">
        <f>IF((AND(AS27=0,NOT(ISBLANK('5. Spieltag'!C33)),NOT(ISBLANK('5. Spieltag'!E33)))),'5. Spieltag'!F33,0)</f>
        <v>0</v>
      </c>
      <c r="AV27">
        <f>IF(AS27='5. Spieltag'!B33,'5. Spieltag'!F33,IF(AS27='5. Spieltag'!F33,'5. Spieltag'!B33,0))</f>
        <v>8</v>
      </c>
      <c r="AX27">
        <f>IF('5. Spieltag'!H33&gt;'5. Spieltag'!J33,'5. Spieltag'!G33,IF('5. Spieltag'!J33&gt;'5. Spieltag'!H33,'5. Spieltag'!K33,0))</f>
        <v>0</v>
      </c>
      <c r="AY27">
        <f>IF((AND(AX27=0,NOT(ISBLANK('5. Spieltag'!H33)),NOT(ISBLANK('5. Spieltag'!J33)))),'5. Spieltag'!G33,0)</f>
        <v>0</v>
      </c>
      <c r="AZ27">
        <f>IF((AND(AX27=0,NOT(ISBLANK('5. Spieltag'!H33)),NOT(ISBLANK('5. Spieltag'!J33)))),'5. Spieltag'!K33,0)</f>
        <v>0</v>
      </c>
      <c r="BA27" t="str">
        <f>IF(AX27='5. Spieltag'!G33,'5. Spieltag'!K33,IF(AX27='5. Spieltag'!K33,'5. Spieltag'!G33,0))</f>
        <v>Feld leer</v>
      </c>
    </row>
    <row r="28" spans="1:53" x14ac:dyDescent="0.25">
      <c r="A28">
        <f>IF('1. Spieltag'!C34&gt;'1. Spieltag'!E34,'1. Spieltag'!B34,IF('1. Spieltag'!E34&gt;'1. Spieltag'!C34,'1. Spieltag'!F34,0))</f>
        <v>5</v>
      </c>
      <c r="B28">
        <f>IF((AND(A28=0,NOT(ISBLANK('1. Spieltag'!C34)),NOT(ISBLANK('1. Spieltag'!E34)))),'1. Spieltag'!B34,0)</f>
        <v>0</v>
      </c>
      <c r="C28">
        <f>IF((AND(A28=0,NOT(ISBLANK('1. Spieltag'!C34)),NOT(ISBLANK('1. Spieltag'!E34)))),'1. Spieltag'!F34,0)</f>
        <v>0</v>
      </c>
      <c r="D28">
        <f>IF(A28='1. Spieltag'!B34,'1. Spieltag'!F34,IF(A28='1. Spieltag'!F34,'1. Spieltag'!B34,0))</f>
        <v>6</v>
      </c>
      <c r="F28">
        <f>IF('1. Spieltag'!H34&gt;'1. Spieltag'!J34,'1. Spieltag'!G34,IF('1. Spieltag'!J34&gt;'1. Spieltag'!H34,'1. Spieltag'!K34,0))</f>
        <v>8</v>
      </c>
      <c r="G28">
        <f>IF((AND(F28=0,NOT(ISBLANK('1. Spieltag'!H34)),NOT(ISBLANK('1. Spieltag'!J34)))),'1. Spieltag'!G34,0)</f>
        <v>0</v>
      </c>
      <c r="H28">
        <f>IF((AND(F28=0,NOT(ISBLANK('1. Spieltag'!H34)),NOT(ISBLANK('1. Spieltag'!J34)))),'1. Spieltag'!K34,0)</f>
        <v>0</v>
      </c>
      <c r="I28">
        <f>IF(F28='1. Spieltag'!G34,'1. Spieltag'!K34,IF(F28='1. Spieltag'!K34,'1. Spieltag'!G34,0))</f>
        <v>7</v>
      </c>
      <c r="L28">
        <f>IF('2. Spieltag'!C34&gt;'2. Spieltag'!E34,'2. Spieltag'!B34,IF('2. Spieltag'!E34&gt;'2. Spieltag'!C34,'2. Spieltag'!F34,0))</f>
        <v>6</v>
      </c>
      <c r="M28">
        <f>IF((AND(L28=0,NOT(ISBLANK('2. Spieltag'!C34)),NOT(ISBLANK('2. Spieltag'!E34)))),'2. Spieltag'!B34,0)</f>
        <v>0</v>
      </c>
      <c r="N28">
        <f>IF((AND(L28=0,NOT(ISBLANK('2. Spieltag'!C34)),NOT(ISBLANK('2. Spieltag'!E34)))),'2. Spieltag'!F34,0)</f>
        <v>0</v>
      </c>
      <c r="O28">
        <f>IF(L28='2. Spieltag'!B34,'2. Spieltag'!F34,IF(L28='2. Spieltag'!F34,'2. Spieltag'!B34,0))</f>
        <v>1</v>
      </c>
      <c r="Q28">
        <f>IF('2. Spieltag'!H34&gt;'2. Spieltag'!J34,'2. Spieltag'!G34,IF('2. Spieltag'!J34&gt;'2. Spieltag'!H34,'2. Spieltag'!K34,0))</f>
        <v>7</v>
      </c>
      <c r="R28">
        <f>IF((AND(Q28=0,NOT(ISBLANK('2. Spieltag'!H34)),NOT(ISBLANK('2. Spieltag'!J34)))),'2. Spieltag'!G34,0)</f>
        <v>0</v>
      </c>
      <c r="S28">
        <f>IF((AND(Q28=0,NOT(ISBLANK('2. Spieltag'!H34)),NOT(ISBLANK('2. Spieltag'!J34)))),'2. Spieltag'!K34,0)</f>
        <v>0</v>
      </c>
      <c r="T28">
        <f>IF(Q28='2. Spieltag'!G34,'2. Spieltag'!K34,IF(Q28='2. Spieltag'!K34,'2. Spieltag'!G34,0))</f>
        <v>2</v>
      </c>
      <c r="W28">
        <f>IF('3. Spieltag'!C34&gt;'3. Spieltag'!E34,'3. Spieltag'!B34,IF('3. Spieltag'!E34&gt;'3. Spieltag'!C34,'3. Spieltag'!F34,0))</f>
        <v>5</v>
      </c>
      <c r="X28">
        <f>IF((AND(W28=0,NOT(ISBLANK('3. Spieltag'!C34)),NOT(ISBLANK('3. Spieltag'!E34)))),'3. Spieltag'!B34,0)</f>
        <v>0</v>
      </c>
      <c r="Y28">
        <f>IF((AND(W28=0,NOT(ISBLANK('3. Spieltag'!C34)),NOT(ISBLANK('3. Spieltag'!E34)))),'3. Spieltag'!F34,0)</f>
        <v>0</v>
      </c>
      <c r="Z28">
        <f>IF(W28='3. Spieltag'!B34,'3. Spieltag'!F34,IF(W28='3. Spieltag'!F34,'3. Spieltag'!B34,0))</f>
        <v>1</v>
      </c>
      <c r="AB28">
        <f>IF('3. Spieltag'!H34&gt;'3. Spieltag'!J34,'3. Spieltag'!G34,IF('3. Spieltag'!J34&gt;'3. Spieltag'!H34,'3. Spieltag'!K34,0))</f>
        <v>6</v>
      </c>
      <c r="AC28">
        <f>IF((AND(AB28=0,NOT(ISBLANK('3. Spieltag'!H34)),NOT(ISBLANK('3. Spieltag'!J34)))),'3. Spieltag'!G34,0)</f>
        <v>0</v>
      </c>
      <c r="AD28">
        <f>IF((AND(AB28=0,NOT(ISBLANK('3. Spieltag'!H34)),NOT(ISBLANK('3. Spieltag'!J34)))),'3. Spieltag'!K34,0)</f>
        <v>0</v>
      </c>
      <c r="AE28">
        <f>IF(AB28='3. Spieltag'!G34,'3. Spieltag'!K34,IF(AB28='3. Spieltag'!K34,'3. Spieltag'!G34,0))</f>
        <v>9</v>
      </c>
      <c r="AH28">
        <f>IF('4. Spieltag'!C34&gt;'4. Spieltag'!E34,'4. Spieltag'!B34,IF('4. Spieltag'!E34&gt;'4. Spieltag'!C34,'4. Spieltag'!F34,0))</f>
        <v>2</v>
      </c>
      <c r="AI28">
        <f>IF((AND(AH28=0,NOT(ISBLANK('4. Spieltag'!C34)),NOT(ISBLANK('4. Spieltag'!E34)))),'4. Spieltag'!B34,0)</f>
        <v>0</v>
      </c>
      <c r="AJ28">
        <f>IF((AND(AH28=0,NOT(ISBLANK('4. Spieltag'!C34)),NOT(ISBLANK('4. Spieltag'!E34)))),'4. Spieltag'!F34,0)</f>
        <v>0</v>
      </c>
      <c r="AK28">
        <f>IF(AH28='4. Spieltag'!B34,'4. Spieltag'!F34,IF(AH28='4. Spieltag'!F34,'4. Spieltag'!B34,0))</f>
        <v>7</v>
      </c>
      <c r="AM28">
        <f>IF('4. Spieltag'!H34&gt;'4. Spieltag'!J34,'4. Spieltag'!G34,IF('4. Spieltag'!J34&gt;'4. Spieltag'!H34,'4. Spieltag'!K34,0))</f>
        <v>4</v>
      </c>
      <c r="AN28">
        <f>IF((AND(AM28=0,NOT(ISBLANK('4. Spieltag'!H34)),NOT(ISBLANK('4. Spieltag'!J34)))),'4. Spieltag'!G34,0)</f>
        <v>0</v>
      </c>
      <c r="AO28">
        <f>IF((AND(AM28=0,NOT(ISBLANK('4. Spieltag'!H34)),NOT(ISBLANK('4. Spieltag'!J34)))),'4. Spieltag'!K34,0)</f>
        <v>0</v>
      </c>
      <c r="AP28">
        <f>IF(AM28='4. Spieltag'!G34,'4. Spieltag'!K34,IF(AM28='4. Spieltag'!K34,'4. Spieltag'!G34,0))</f>
        <v>6</v>
      </c>
      <c r="AS28">
        <f>IF('5. Spieltag'!C34&gt;'5. Spieltag'!E34,'5. Spieltag'!B34,IF('5. Spieltag'!E34&gt;'5. Spieltag'!C34,'5. Spieltag'!F34,0))</f>
        <v>2</v>
      </c>
      <c r="AT28">
        <f>IF((AND(AS28=0,NOT(ISBLANK('5. Spieltag'!C34)),NOT(ISBLANK('5. Spieltag'!E34)))),'5. Spieltag'!B34,0)</f>
        <v>0</v>
      </c>
      <c r="AU28">
        <f>IF((AND(AS28=0,NOT(ISBLANK('5. Spieltag'!C34)),NOT(ISBLANK('5. Spieltag'!E34)))),'5. Spieltag'!F34,0)</f>
        <v>0</v>
      </c>
      <c r="AV28">
        <f>IF(AS28='5. Spieltag'!B34,'5. Spieltag'!F34,IF(AS28='5. Spieltag'!F34,'5. Spieltag'!B34,0))</f>
        <v>9</v>
      </c>
      <c r="AX28">
        <f>IF('5. Spieltag'!H34&gt;'5. Spieltag'!J34,'5. Spieltag'!G34,IF('5. Spieltag'!J34&gt;'5. Spieltag'!H34,'5. Spieltag'!K34,0))</f>
        <v>6</v>
      </c>
      <c r="AY28">
        <f>IF((AND(AX28=0,NOT(ISBLANK('5. Spieltag'!H34)),NOT(ISBLANK('5. Spieltag'!J34)))),'5. Spieltag'!G34,0)</f>
        <v>0</v>
      </c>
      <c r="AZ28">
        <f>IF((AND(AX28=0,NOT(ISBLANK('5. Spieltag'!H34)),NOT(ISBLANK('5. Spieltag'!J34)))),'5. Spieltag'!K34,0)</f>
        <v>0</v>
      </c>
      <c r="BA28">
        <f>IF(AX28='5. Spieltag'!G34,'5. Spieltag'!K34,IF(AX28='5. Spieltag'!K34,'5. Spieltag'!G34,0))</f>
        <v>5</v>
      </c>
    </row>
    <row r="29" spans="1:53" x14ac:dyDescent="0.25">
      <c r="A29">
        <f>IF('1. Spieltag'!C35&gt;'1. Spieltag'!E35,'1. Spieltag'!B35,IF('1. Spieltag'!E35&gt;'1. Spieltag'!C35,'1. Spieltag'!F35,0))</f>
        <v>3</v>
      </c>
      <c r="B29">
        <f>IF((AND(A29=0,NOT(ISBLANK('1. Spieltag'!C35)),NOT(ISBLANK('1. Spieltag'!E35)))),'1. Spieltag'!B35,0)</f>
        <v>0</v>
      </c>
      <c r="C29">
        <f>IF((AND(A29=0,NOT(ISBLANK('1. Spieltag'!C35)),NOT(ISBLANK('1. Spieltag'!E35)))),'1. Spieltag'!F35,0)</f>
        <v>0</v>
      </c>
      <c r="D29">
        <f>IF(A29='1. Spieltag'!B35,'1. Spieltag'!F35,IF(A29='1. Spieltag'!F35,'1. Spieltag'!B35,0))</f>
        <v>1</v>
      </c>
      <c r="F29">
        <f>IF('1. Spieltag'!H35&gt;'1. Spieltag'!J35,'1. Spieltag'!G35,IF('1. Spieltag'!J35&gt;'1. Spieltag'!H35,'1. Spieltag'!K35,0))</f>
        <v>2</v>
      </c>
      <c r="G29">
        <f>IF((AND(F29=0,NOT(ISBLANK('1. Spieltag'!H35)),NOT(ISBLANK('1. Spieltag'!J35)))),'1. Spieltag'!G35,0)</f>
        <v>0</v>
      </c>
      <c r="H29">
        <f>IF((AND(F29=0,NOT(ISBLANK('1. Spieltag'!H35)),NOT(ISBLANK('1. Spieltag'!J35)))),'1. Spieltag'!K35,0)</f>
        <v>0</v>
      </c>
      <c r="I29">
        <f>IF(F29='1. Spieltag'!G35,'1. Spieltag'!K35,IF(F29='1. Spieltag'!K35,'1. Spieltag'!G35,0))</f>
        <v>9</v>
      </c>
      <c r="L29">
        <f>IF('2. Spieltag'!C35&gt;'2. Spieltag'!E35,'2. Spieltag'!B35,IF('2. Spieltag'!E35&gt;'2. Spieltag'!C35,'2. Spieltag'!F35,0))</f>
        <v>9</v>
      </c>
      <c r="M29">
        <f>IF((AND(L29=0,NOT(ISBLANK('2. Spieltag'!C35)),NOT(ISBLANK('2. Spieltag'!E35)))),'2. Spieltag'!B35,0)</f>
        <v>0</v>
      </c>
      <c r="N29">
        <f>IF((AND(L29=0,NOT(ISBLANK('2. Spieltag'!C35)),NOT(ISBLANK('2. Spieltag'!E35)))),'2. Spieltag'!F35,0)</f>
        <v>0</v>
      </c>
      <c r="O29">
        <f>IF(L29='2. Spieltag'!B35,'2. Spieltag'!F35,IF(L29='2. Spieltag'!F35,'2. Spieltag'!B35,0))</f>
        <v>3</v>
      </c>
      <c r="Q29">
        <f>IF('2. Spieltag'!H35&gt;'2. Spieltag'!J35,'2. Spieltag'!G35,IF('2. Spieltag'!J35&gt;'2. Spieltag'!H35,'2. Spieltag'!K35,0))</f>
        <v>4</v>
      </c>
      <c r="R29">
        <f>IF((AND(Q29=0,NOT(ISBLANK('2. Spieltag'!H35)),NOT(ISBLANK('2. Spieltag'!J35)))),'2. Spieltag'!G35,0)</f>
        <v>0</v>
      </c>
      <c r="S29">
        <f>IF((AND(Q29=0,NOT(ISBLANK('2. Spieltag'!H35)),NOT(ISBLANK('2. Spieltag'!J35)))),'2. Spieltag'!K35,0)</f>
        <v>0</v>
      </c>
      <c r="T29">
        <f>IF(Q29='2. Spieltag'!G35,'2. Spieltag'!K35,IF(Q29='2. Spieltag'!K35,'2. Spieltag'!G35,0))</f>
        <v>8</v>
      </c>
      <c r="W29">
        <f>IF('3. Spieltag'!C35&gt;'3. Spieltag'!E35,'3. Spieltag'!B35,IF('3. Spieltag'!E35&gt;'3. Spieltag'!C35,'3. Spieltag'!F35,0))</f>
        <v>3</v>
      </c>
      <c r="X29">
        <f>IF((AND(W29=0,NOT(ISBLANK('3. Spieltag'!C35)),NOT(ISBLANK('3. Spieltag'!E35)))),'3. Spieltag'!B35,0)</f>
        <v>0</v>
      </c>
      <c r="Y29">
        <f>IF((AND(W29=0,NOT(ISBLANK('3. Spieltag'!C35)),NOT(ISBLANK('3. Spieltag'!E35)))),'3. Spieltag'!F35,0)</f>
        <v>0</v>
      </c>
      <c r="Z29">
        <f>IF(W29='3. Spieltag'!B35,'3. Spieltag'!F35,IF(W29='3. Spieltag'!F35,'3. Spieltag'!B35,0))</f>
        <v>8</v>
      </c>
      <c r="AB29">
        <f>IF('3. Spieltag'!H35&gt;'3. Spieltag'!J35,'3. Spieltag'!G35,IF('3. Spieltag'!J35&gt;'3. Spieltag'!H35,'3. Spieltag'!K35,0))</f>
        <v>4</v>
      </c>
      <c r="AC29">
        <f>IF((AND(AB29=0,NOT(ISBLANK('3. Spieltag'!H35)),NOT(ISBLANK('3. Spieltag'!J35)))),'3. Spieltag'!G35,0)</f>
        <v>0</v>
      </c>
      <c r="AD29">
        <f>IF((AND(AB29=0,NOT(ISBLANK('3. Spieltag'!H35)),NOT(ISBLANK('3. Spieltag'!J35)))),'3. Spieltag'!K35,0)</f>
        <v>0</v>
      </c>
      <c r="AE29">
        <f>IF(AB29='3. Spieltag'!G35,'3. Spieltag'!K35,IF(AB29='3. Spieltag'!K35,'3. Spieltag'!G35,0))</f>
        <v>7</v>
      </c>
      <c r="AH29">
        <f>IF('4. Spieltag'!C35&gt;'4. Spieltag'!E35,'4. Spieltag'!B35,IF('4. Spieltag'!E35&gt;'4. Spieltag'!C35,'4. Spieltag'!F35,0))</f>
        <v>8</v>
      </c>
      <c r="AI29">
        <f>IF((AND(AH29=0,NOT(ISBLANK('4. Spieltag'!C35)),NOT(ISBLANK('4. Spieltag'!E35)))),'4. Spieltag'!B35,0)</f>
        <v>0</v>
      </c>
      <c r="AJ29">
        <f>IF((AND(AH29=0,NOT(ISBLANK('4. Spieltag'!C35)),NOT(ISBLANK('4. Spieltag'!E35)))),'4. Spieltag'!F35,0)</f>
        <v>0</v>
      </c>
      <c r="AK29">
        <f>IF(AH29='4. Spieltag'!B35,'4. Spieltag'!F35,IF(AH29='4. Spieltag'!F35,'4. Spieltag'!B35,0))</f>
        <v>5</v>
      </c>
      <c r="AM29">
        <f>IF('4. Spieltag'!H35&gt;'4. Spieltag'!J35,'4. Spieltag'!G35,IF('4. Spieltag'!J35&gt;'4. Spieltag'!H35,'4. Spieltag'!K35,0))</f>
        <v>3</v>
      </c>
      <c r="AN29">
        <f>IF((AND(AM29=0,NOT(ISBLANK('4. Spieltag'!H35)),NOT(ISBLANK('4. Spieltag'!J35)))),'4. Spieltag'!G35,0)</f>
        <v>0</v>
      </c>
      <c r="AO29">
        <f>IF((AND(AM29=0,NOT(ISBLANK('4. Spieltag'!H35)),NOT(ISBLANK('4. Spieltag'!J35)))),'4. Spieltag'!K35,0)</f>
        <v>0</v>
      </c>
      <c r="AP29">
        <f>IF(AM29='4. Spieltag'!G35,'4. Spieltag'!K35,IF(AM29='4. Spieltag'!K35,'4. Spieltag'!G35,0))</f>
        <v>9</v>
      </c>
      <c r="AS29">
        <f>IF('5. Spieltag'!C35&gt;'5. Spieltag'!E35,'5. Spieltag'!B35,IF('5. Spieltag'!E35&gt;'5. Spieltag'!C35,'5. Spieltag'!F35,0))</f>
        <v>8</v>
      </c>
      <c r="AT29">
        <f>IF((AND(AS29=0,NOT(ISBLANK('5. Spieltag'!C35)),NOT(ISBLANK('5. Spieltag'!E35)))),'5. Spieltag'!B35,0)</f>
        <v>0</v>
      </c>
      <c r="AU29">
        <f>IF((AND(AS29=0,NOT(ISBLANK('5. Spieltag'!C35)),NOT(ISBLANK('5. Spieltag'!E35)))),'5. Spieltag'!F35,0)</f>
        <v>0</v>
      </c>
      <c r="AV29">
        <f>IF(AS29='5. Spieltag'!B35,'5. Spieltag'!F35,IF(AS29='5. Spieltag'!F35,'5. Spieltag'!B35,0))</f>
        <v>1</v>
      </c>
      <c r="AX29">
        <f>IF('5. Spieltag'!H35&gt;'5. Spieltag'!J35,'5. Spieltag'!G35,IF('5. Spieltag'!J35&gt;'5. Spieltag'!H35,'5. Spieltag'!K35,0))</f>
        <v>7</v>
      </c>
      <c r="AY29">
        <f>IF((AND(AX29=0,NOT(ISBLANK('5. Spieltag'!H35)),NOT(ISBLANK('5. Spieltag'!J35)))),'5. Spieltag'!G35,0)</f>
        <v>0</v>
      </c>
      <c r="AZ29">
        <f>IF((AND(AX29=0,NOT(ISBLANK('5. Spieltag'!H35)),NOT(ISBLANK('5. Spieltag'!J35)))),'5. Spieltag'!K35,0)</f>
        <v>0</v>
      </c>
      <c r="BA29">
        <f>IF(AX29='5. Spieltag'!G35,'5. Spieltag'!K35,IF(AX29='5. Spieltag'!K35,'5. Spieltag'!G35,0))</f>
        <v>4</v>
      </c>
    </row>
    <row r="30" spans="1:53" x14ac:dyDescent="0.25">
      <c r="A30">
        <f>IF('1. Spieltag'!C36&gt;'1. Spieltag'!E36,'1. Spieltag'!B36,IF('1. Spieltag'!E36&gt;'1. Spieltag'!C36,'1. Spieltag'!F36,0))</f>
        <v>5</v>
      </c>
      <c r="B30">
        <f>IF((AND(A30=0,NOT(ISBLANK('1. Spieltag'!C36)),NOT(ISBLANK('1. Spieltag'!E36)))),'1. Spieltag'!B36,0)</f>
        <v>0</v>
      </c>
      <c r="C30">
        <f>IF((AND(A30=0,NOT(ISBLANK('1. Spieltag'!C36)),NOT(ISBLANK('1. Spieltag'!E36)))),'1. Spieltag'!F36,0)</f>
        <v>0</v>
      </c>
      <c r="D30">
        <f>IF(A30='1. Spieltag'!B36,'1. Spieltag'!F36,IF(A30='1. Spieltag'!F36,'1. Spieltag'!B36,0))</f>
        <v>4</v>
      </c>
      <c r="F30">
        <f>IF('1. Spieltag'!H36&gt;'1. Spieltag'!J36,'1. Spieltag'!G36,IF('1. Spieltag'!J36&gt;'1. Spieltag'!H36,'1. Spieltag'!K36,0))</f>
        <v>7</v>
      </c>
      <c r="G30">
        <f>IF((AND(F30=0,NOT(ISBLANK('1. Spieltag'!H36)),NOT(ISBLANK('1. Spieltag'!J36)))),'1. Spieltag'!G36,0)</f>
        <v>0</v>
      </c>
      <c r="H30">
        <f>IF((AND(F30=0,NOT(ISBLANK('1. Spieltag'!H36)),NOT(ISBLANK('1. Spieltag'!J36)))),'1. Spieltag'!K36,0)</f>
        <v>0</v>
      </c>
      <c r="I30">
        <f>IF(F30='1. Spieltag'!G36,'1. Spieltag'!K36,IF(F30='1. Spieltag'!K36,'1. Spieltag'!G36,0))</f>
        <v>6</v>
      </c>
      <c r="L30">
        <f>IF('2. Spieltag'!C36&gt;'2. Spieltag'!E36,'2. Spieltag'!B36,IF('2. Spieltag'!E36&gt;'2. Spieltag'!C36,'2. Spieltag'!F36,0))</f>
        <v>7</v>
      </c>
      <c r="M30">
        <f>IF((AND(L30=0,NOT(ISBLANK('2. Spieltag'!C36)),NOT(ISBLANK('2. Spieltag'!E36)))),'2. Spieltag'!B36,0)</f>
        <v>0</v>
      </c>
      <c r="N30">
        <f>IF((AND(L30=0,NOT(ISBLANK('2. Spieltag'!C36)),NOT(ISBLANK('2. Spieltag'!E36)))),'2. Spieltag'!F36,0)</f>
        <v>0</v>
      </c>
      <c r="O30">
        <f>IF(L30='2. Spieltag'!B36,'2. Spieltag'!F36,IF(L30='2. Spieltag'!F36,'2. Spieltag'!B36,0))</f>
        <v>1</v>
      </c>
      <c r="Q30">
        <f>IF('2. Spieltag'!H36&gt;'2. Spieltag'!J36,'2. Spieltag'!G36,IF('2. Spieltag'!J36&gt;'2. Spieltag'!H36,'2. Spieltag'!K36,0))</f>
        <v>2</v>
      </c>
      <c r="R30">
        <f>IF((AND(Q30=0,NOT(ISBLANK('2. Spieltag'!H36)),NOT(ISBLANK('2. Spieltag'!J36)))),'2. Spieltag'!G36,0)</f>
        <v>0</v>
      </c>
      <c r="S30">
        <f>IF((AND(Q30=0,NOT(ISBLANK('2. Spieltag'!H36)),NOT(ISBLANK('2. Spieltag'!J36)))),'2. Spieltag'!K36,0)</f>
        <v>0</v>
      </c>
      <c r="T30">
        <f>IF(Q30='2. Spieltag'!G36,'2. Spieltag'!K36,IF(Q30='2. Spieltag'!K36,'2. Spieltag'!G36,0))</f>
        <v>5</v>
      </c>
      <c r="W30">
        <f>IF('3. Spieltag'!C36&gt;'3. Spieltag'!E36,'3. Spieltag'!B36,IF('3. Spieltag'!E36&gt;'3. Spieltag'!C36,'3. Spieltag'!F36,0))</f>
        <v>9</v>
      </c>
      <c r="X30">
        <f>IF((AND(W30=0,NOT(ISBLANK('3. Spieltag'!C36)),NOT(ISBLANK('3. Spieltag'!E36)))),'3. Spieltag'!B36,0)</f>
        <v>0</v>
      </c>
      <c r="Y30">
        <f>IF((AND(W30=0,NOT(ISBLANK('3. Spieltag'!C36)),NOT(ISBLANK('3. Spieltag'!E36)))),'3. Spieltag'!F36,0)</f>
        <v>0</v>
      </c>
      <c r="Z30">
        <f>IF(W30='3. Spieltag'!B36,'3. Spieltag'!F36,IF(W30='3. Spieltag'!F36,'3. Spieltag'!B36,0))</f>
        <v>1</v>
      </c>
      <c r="AB30">
        <f>IF('3. Spieltag'!H36&gt;'3. Spieltag'!J36,'3. Spieltag'!G36,IF('3. Spieltag'!J36&gt;'3. Spieltag'!H36,'3. Spieltag'!K36,0))</f>
        <v>2</v>
      </c>
      <c r="AC30">
        <f>IF((AND(AB30=0,NOT(ISBLANK('3. Spieltag'!H36)),NOT(ISBLANK('3. Spieltag'!J36)))),'3. Spieltag'!G36,0)</f>
        <v>0</v>
      </c>
      <c r="AD30">
        <f>IF((AND(AB30=0,NOT(ISBLANK('3. Spieltag'!H36)),NOT(ISBLANK('3. Spieltag'!J36)))),'3. Spieltag'!K36,0)</f>
        <v>0</v>
      </c>
      <c r="AE30">
        <f>IF(AB30='3. Spieltag'!G36,'3. Spieltag'!K36,IF(AB30='3. Spieltag'!K36,'3. Spieltag'!G36,0))</f>
        <v>5</v>
      </c>
      <c r="AH30">
        <f>IF('4. Spieltag'!C36&gt;'4. Spieltag'!E36,'4. Spieltag'!B36,IF('4. Spieltag'!E36&gt;'4. Spieltag'!C36,'4. Spieltag'!F36,0))</f>
        <v>0</v>
      </c>
      <c r="AI30">
        <f>IF((AND(AH30=0,NOT(ISBLANK('4. Spieltag'!C36)),NOT(ISBLANK('4. Spieltag'!E36)))),'4. Spieltag'!B36,0)</f>
        <v>1</v>
      </c>
      <c r="AJ30">
        <f>IF((AND(AH30=0,NOT(ISBLANK('4. Spieltag'!C36)),NOT(ISBLANK('4. Spieltag'!E36)))),'4. Spieltag'!F36,0)</f>
        <v>4</v>
      </c>
      <c r="AK30">
        <f>IF(AH30='4. Spieltag'!B36,'4. Spieltag'!F36,IF(AH30='4. Spieltag'!F36,'4. Spieltag'!B36,0))</f>
        <v>0</v>
      </c>
      <c r="AM30">
        <f>IF('4. Spieltag'!H36&gt;'4. Spieltag'!J36,'4. Spieltag'!G36,IF('4. Spieltag'!J36&gt;'4. Spieltag'!H36,'4. Spieltag'!K36,0))</f>
        <v>6</v>
      </c>
      <c r="AN30">
        <f>IF((AND(AM30=0,NOT(ISBLANK('4. Spieltag'!H36)),NOT(ISBLANK('4. Spieltag'!J36)))),'4. Spieltag'!G36,0)</f>
        <v>0</v>
      </c>
      <c r="AO30">
        <f>IF((AND(AM30=0,NOT(ISBLANK('4. Spieltag'!H36)),NOT(ISBLANK('4. Spieltag'!J36)))),'4. Spieltag'!K36,0)</f>
        <v>0</v>
      </c>
      <c r="AP30">
        <f>IF(AM30='4. Spieltag'!G36,'4. Spieltag'!K36,IF(AM30='4. Spieltag'!K36,'4. Spieltag'!G36,0))</f>
        <v>7</v>
      </c>
      <c r="AS30">
        <f>IF('5. Spieltag'!C36&gt;'5. Spieltag'!E36,'5. Spieltag'!B36,IF('5. Spieltag'!E36&gt;'5. Spieltag'!C36,'5. Spieltag'!F36,0))</f>
        <v>2</v>
      </c>
      <c r="AT30">
        <f>IF((AND(AS30=0,NOT(ISBLANK('5. Spieltag'!C36)),NOT(ISBLANK('5. Spieltag'!E36)))),'5. Spieltag'!B36,0)</f>
        <v>0</v>
      </c>
      <c r="AU30">
        <f>IF((AND(AS30=0,NOT(ISBLANK('5. Spieltag'!C36)),NOT(ISBLANK('5. Spieltag'!E36)))),'5. Spieltag'!F36,0)</f>
        <v>0</v>
      </c>
      <c r="AV30">
        <f>IF(AS30='5. Spieltag'!B36,'5. Spieltag'!F36,IF(AS30='5. Spieltag'!F36,'5. Spieltag'!B36,0))</f>
        <v>3</v>
      </c>
      <c r="AX30">
        <f>IF('5. Spieltag'!H36&gt;'5. Spieltag'!J36,'5. Spieltag'!G36,IF('5. Spieltag'!J36&gt;'5. Spieltag'!H36,'5. Spieltag'!K36,0))</f>
        <v>9</v>
      </c>
      <c r="AY30">
        <f>IF((AND(AX30=0,NOT(ISBLANK('5. Spieltag'!H36)),NOT(ISBLANK('5. Spieltag'!J36)))),'5. Spieltag'!G36,0)</f>
        <v>0</v>
      </c>
      <c r="AZ30">
        <f>IF((AND(AX30=0,NOT(ISBLANK('5. Spieltag'!H36)),NOT(ISBLANK('5. Spieltag'!J36)))),'5. Spieltag'!K36,0)</f>
        <v>0</v>
      </c>
      <c r="BA30">
        <f>IF(AX30='5. Spieltag'!G36,'5. Spieltag'!K36,IF(AX30='5. Spieltag'!K36,'5. Spieltag'!G36,0))</f>
        <v>6</v>
      </c>
    </row>
    <row r="31" spans="1:53" x14ac:dyDescent="0.25">
      <c r="A31">
        <f>IF('1. Spieltag'!C37&gt;'1. Spieltag'!E37,'1. Spieltag'!B37,IF('1. Spieltag'!E37&gt;'1. Spieltag'!C37,'1. Spieltag'!F37,0))</f>
        <v>0</v>
      </c>
      <c r="B31">
        <f>IF((AND(A31=0,NOT(ISBLANK('1. Spieltag'!C37)),NOT(ISBLANK('1. Spieltag'!E37)))),'1. Spieltag'!B37,0)</f>
        <v>8</v>
      </c>
      <c r="C31">
        <f>IF((AND(A31=0,NOT(ISBLANK('1. Spieltag'!C37)),NOT(ISBLANK('1. Spieltag'!E37)))),'1. Spieltag'!F37,0)</f>
        <v>2</v>
      </c>
      <c r="D31">
        <f>IF(A31='1. Spieltag'!B37,'1. Spieltag'!F37,IF(A31='1. Spieltag'!F37,'1. Spieltag'!B37,0))</f>
        <v>0</v>
      </c>
      <c r="F31">
        <f>IF('1. Spieltag'!H37&gt;'1. Spieltag'!J37,'1. Spieltag'!G37,IF('1. Spieltag'!J37&gt;'1. Spieltag'!H37,'1. Spieltag'!K37,0))</f>
        <v>9</v>
      </c>
      <c r="G31">
        <f>IF((AND(F31=0,NOT(ISBLANK('1. Spieltag'!H37)),NOT(ISBLANK('1. Spieltag'!J37)))),'1. Spieltag'!G37,0)</f>
        <v>0</v>
      </c>
      <c r="H31">
        <f>IF((AND(F31=0,NOT(ISBLANK('1. Spieltag'!H37)),NOT(ISBLANK('1. Spieltag'!J37)))),'1. Spieltag'!K37,0)</f>
        <v>0</v>
      </c>
      <c r="I31">
        <f>IF(F31='1. Spieltag'!G37,'1. Spieltag'!K37,IF(F31='1. Spieltag'!K37,'1. Spieltag'!G37,0))</f>
        <v>1</v>
      </c>
      <c r="L31">
        <f>IF('2. Spieltag'!C37&gt;'2. Spieltag'!E37,'2. Spieltag'!B37,IF('2. Spieltag'!E37&gt;'2. Spieltag'!C37,'2. Spieltag'!F37,0))</f>
        <v>0</v>
      </c>
      <c r="M31">
        <f>IF((AND(L31=0,NOT(ISBLANK('2. Spieltag'!C37)),NOT(ISBLANK('2. Spieltag'!E37)))),'2. Spieltag'!B37,0)</f>
        <v>8</v>
      </c>
      <c r="N31">
        <f>IF((AND(L31=0,NOT(ISBLANK('2. Spieltag'!C37)),NOT(ISBLANK('2. Spieltag'!E37)))),'2. Spieltag'!F37,0)</f>
        <v>3</v>
      </c>
      <c r="O31">
        <f>IF(L31='2. Spieltag'!B37,'2. Spieltag'!F37,IF(L31='2. Spieltag'!F37,'2. Spieltag'!B37,0))</f>
        <v>0</v>
      </c>
      <c r="Q31">
        <f>IF('2. Spieltag'!H37&gt;'2. Spieltag'!J37,'2. Spieltag'!G37,IF('2. Spieltag'!J37&gt;'2. Spieltag'!H37,'2. Spieltag'!K37,0))</f>
        <v>9</v>
      </c>
      <c r="R31">
        <f>IF((AND(Q31=0,NOT(ISBLANK('2. Spieltag'!H37)),NOT(ISBLANK('2. Spieltag'!J37)))),'2. Spieltag'!G37,0)</f>
        <v>0</v>
      </c>
      <c r="S31">
        <f>IF((AND(Q31=0,NOT(ISBLANK('2. Spieltag'!H37)),NOT(ISBLANK('2. Spieltag'!J37)))),'2. Spieltag'!K37,0)</f>
        <v>0</v>
      </c>
      <c r="T31">
        <f>IF(Q31='2. Spieltag'!G37,'2. Spieltag'!K37,IF(Q31='2. Spieltag'!K37,'2. Spieltag'!G37,0))</f>
        <v>6</v>
      </c>
      <c r="W31">
        <f>IF('3. Spieltag'!C37&gt;'3. Spieltag'!E37,'3. Spieltag'!B37,IF('3. Spieltag'!E37&gt;'3. Spieltag'!C37,'3. Spieltag'!F37,0))</f>
        <v>0</v>
      </c>
      <c r="X31">
        <f>IF((AND(W31=0,NOT(ISBLANK('3. Spieltag'!C37)),NOT(ISBLANK('3. Spieltag'!E37)))),'3. Spieltag'!B37,0)</f>
        <v>8</v>
      </c>
      <c r="Y31">
        <f>IF((AND(W31=0,NOT(ISBLANK('3. Spieltag'!C37)),NOT(ISBLANK('3. Spieltag'!E37)))),'3. Spieltag'!F37,0)</f>
        <v>7</v>
      </c>
      <c r="Z31">
        <f>IF(W31='3. Spieltag'!B37,'3. Spieltag'!F37,IF(W31='3. Spieltag'!F37,'3. Spieltag'!B37,0))</f>
        <v>0</v>
      </c>
      <c r="AB31">
        <f>IF('3. Spieltag'!H37&gt;'3. Spieltag'!J37,'3. Spieltag'!G37,IF('3. Spieltag'!J37&gt;'3. Spieltag'!H37,'3. Spieltag'!K37,0))</f>
        <v>6</v>
      </c>
      <c r="AC31">
        <f>IF((AND(AB31=0,NOT(ISBLANK('3. Spieltag'!H37)),NOT(ISBLANK('3. Spieltag'!J37)))),'3. Spieltag'!G37,0)</f>
        <v>0</v>
      </c>
      <c r="AD31">
        <f>IF((AND(AB31=0,NOT(ISBLANK('3. Spieltag'!H37)),NOT(ISBLANK('3. Spieltag'!J37)))),'3. Spieltag'!K37,0)</f>
        <v>0</v>
      </c>
      <c r="AE31">
        <f>IF(AB31='3. Spieltag'!G37,'3. Spieltag'!K37,IF(AB31='3. Spieltag'!K37,'3. Spieltag'!G37,0))</f>
        <v>3</v>
      </c>
      <c r="AH31">
        <f>IF('4. Spieltag'!C37&gt;'4. Spieltag'!E37,'4. Spieltag'!B37,IF('4. Spieltag'!E37&gt;'4. Spieltag'!C37,'4. Spieltag'!F37,0))</f>
        <v>2</v>
      </c>
      <c r="AI31">
        <f>IF((AND(AH31=0,NOT(ISBLANK('4. Spieltag'!C37)),NOT(ISBLANK('4. Spieltag'!E37)))),'4. Spieltag'!B37,0)</f>
        <v>0</v>
      </c>
      <c r="AJ31">
        <f>IF((AND(AH31=0,NOT(ISBLANK('4. Spieltag'!C37)),NOT(ISBLANK('4. Spieltag'!E37)))),'4. Spieltag'!F37,0)</f>
        <v>0</v>
      </c>
      <c r="AK31">
        <f>IF(AH31='4. Spieltag'!B37,'4. Spieltag'!F37,IF(AH31='4. Spieltag'!F37,'4. Spieltag'!B37,0))</f>
        <v>9</v>
      </c>
      <c r="AM31">
        <f>IF('4. Spieltag'!H37&gt;'4. Spieltag'!J37,'4. Spieltag'!G37,IF('4. Spieltag'!J37&gt;'4. Spieltag'!H37,'4. Spieltag'!K37,0))</f>
        <v>8</v>
      </c>
      <c r="AN31">
        <f>IF((AND(AM31=0,NOT(ISBLANK('4. Spieltag'!H37)),NOT(ISBLANK('4. Spieltag'!J37)))),'4. Spieltag'!G37,0)</f>
        <v>0</v>
      </c>
      <c r="AO31">
        <f>IF((AND(AM31=0,NOT(ISBLANK('4. Spieltag'!H37)),NOT(ISBLANK('4. Spieltag'!J37)))),'4. Spieltag'!K37,0)</f>
        <v>0</v>
      </c>
      <c r="AP31">
        <f>IF(AM31='4. Spieltag'!G37,'4. Spieltag'!K37,IF(AM31='4. Spieltag'!K37,'4. Spieltag'!G37,0))</f>
        <v>3</v>
      </c>
      <c r="AS31">
        <f>IF('5. Spieltag'!C37&gt;'5. Spieltag'!E37,'5. Spieltag'!B37,IF('5. Spieltag'!E37&gt;'5. Spieltag'!C37,'5. Spieltag'!F37,0))</f>
        <v>5</v>
      </c>
      <c r="AT31">
        <f>IF((AND(AS31=0,NOT(ISBLANK('5. Spieltag'!C37)),NOT(ISBLANK('5. Spieltag'!E37)))),'5. Spieltag'!B37,0)</f>
        <v>0</v>
      </c>
      <c r="AU31">
        <f>IF((AND(AS31=0,NOT(ISBLANK('5. Spieltag'!C37)),NOT(ISBLANK('5. Spieltag'!E37)))),'5. Spieltag'!F37,0)</f>
        <v>0</v>
      </c>
      <c r="AV31">
        <f>IF(AS31='5. Spieltag'!B37,'5. Spieltag'!F37,IF(AS31='5. Spieltag'!F37,'5. Spieltag'!B37,0))</f>
        <v>1</v>
      </c>
      <c r="AX31">
        <f>IF('5. Spieltag'!H37&gt;'5. Spieltag'!J37,'5. Spieltag'!G37,IF('5. Spieltag'!J37&gt;'5. Spieltag'!H37,'5. Spieltag'!K37,0))</f>
        <v>8</v>
      </c>
      <c r="AY31">
        <f>IF((AND(AX31=0,NOT(ISBLANK('5. Spieltag'!H37)),NOT(ISBLANK('5. Spieltag'!J37)))),'5. Spieltag'!G37,0)</f>
        <v>0</v>
      </c>
      <c r="AZ31">
        <f>IF((AND(AX31=0,NOT(ISBLANK('5. Spieltag'!H37)),NOT(ISBLANK('5. Spieltag'!J37)))),'5. Spieltag'!K37,0)</f>
        <v>0</v>
      </c>
      <c r="BA31">
        <f>IF(AX31='5. Spieltag'!G37,'5. Spieltag'!K37,IF(AX31='5. Spieltag'!K37,'5. Spieltag'!G37,0))</f>
        <v>7</v>
      </c>
    </row>
    <row r="32" spans="1:53" x14ac:dyDescent="0.25">
      <c r="A32">
        <f>IF('1. Spieltag'!C38&gt;'1. Spieltag'!E38,'1. Spieltag'!B38,IF('1. Spieltag'!E38&gt;'1. Spieltag'!C38,'1. Spieltag'!F38,0))</f>
        <v>5</v>
      </c>
      <c r="B32">
        <f>IF((AND(A32=0,NOT(ISBLANK('1. Spieltag'!C38)),NOT(ISBLANK('1. Spieltag'!E38)))),'1. Spieltag'!B38,0)</f>
        <v>0</v>
      </c>
      <c r="C32">
        <f>IF((AND(A32=0,NOT(ISBLANK('1. Spieltag'!C38)),NOT(ISBLANK('1. Spieltag'!E38)))),'1. Spieltag'!F38,0)</f>
        <v>0</v>
      </c>
      <c r="D32">
        <f>IF(A32='1. Spieltag'!B38,'1. Spieltag'!F38,IF(A32='1. Spieltag'!F38,'1. Spieltag'!B38,0))</f>
        <v>3</v>
      </c>
      <c r="F32">
        <f>IF('1. Spieltag'!H38&gt;'1. Spieltag'!J38,'1. Spieltag'!G38,IF('1. Spieltag'!J38&gt;'1. Spieltag'!H38,'1. Spieltag'!K38,0))</f>
        <v>4</v>
      </c>
      <c r="G32">
        <f>IF((AND(F32=0,NOT(ISBLANK('1. Spieltag'!H38)),NOT(ISBLANK('1. Spieltag'!J38)))),'1. Spieltag'!G38,0)</f>
        <v>0</v>
      </c>
      <c r="H32">
        <f>IF((AND(F32=0,NOT(ISBLANK('1. Spieltag'!H38)),NOT(ISBLANK('1. Spieltag'!J38)))),'1. Spieltag'!K38,0)</f>
        <v>0</v>
      </c>
      <c r="I32">
        <f>IF(F32='1. Spieltag'!G38,'1. Spieltag'!K38,IF(F32='1. Spieltag'!K38,'1. Spieltag'!G38,0))</f>
        <v>6</v>
      </c>
      <c r="L32">
        <f>IF('2. Spieltag'!C38&gt;'2. Spieltag'!E38,'2. Spieltag'!B38,IF('2. Spieltag'!E38&gt;'2. Spieltag'!C38,'2. Spieltag'!F38,0))</f>
        <v>4</v>
      </c>
      <c r="M32">
        <f>IF((AND(L32=0,NOT(ISBLANK('2. Spieltag'!C38)),NOT(ISBLANK('2. Spieltag'!E38)))),'2. Spieltag'!B38,0)</f>
        <v>0</v>
      </c>
      <c r="N32">
        <f>IF((AND(L32=0,NOT(ISBLANK('2. Spieltag'!C38)),NOT(ISBLANK('2. Spieltag'!E38)))),'2. Spieltag'!F38,0)</f>
        <v>0</v>
      </c>
      <c r="O32">
        <f>IF(L32='2. Spieltag'!B38,'2. Spieltag'!F38,IF(L32='2. Spieltag'!F38,'2. Spieltag'!B38,0))</f>
        <v>7</v>
      </c>
      <c r="Q32">
        <f>IF('2. Spieltag'!H38&gt;'2. Spieltag'!J38,'2. Spieltag'!G38,IF('2. Spieltag'!J38&gt;'2. Spieltag'!H38,'2. Spieltag'!K38,0))</f>
        <v>5</v>
      </c>
      <c r="R32">
        <f>IF((AND(Q32=0,NOT(ISBLANK('2. Spieltag'!H38)),NOT(ISBLANK('2. Spieltag'!J38)))),'2. Spieltag'!G38,0)</f>
        <v>0</v>
      </c>
      <c r="S32">
        <f>IF((AND(Q32=0,NOT(ISBLANK('2. Spieltag'!H38)),NOT(ISBLANK('2. Spieltag'!J38)))),'2. Spieltag'!K38,0)</f>
        <v>0</v>
      </c>
      <c r="T32">
        <f>IF(Q32='2. Spieltag'!G38,'2. Spieltag'!K38,IF(Q32='2. Spieltag'!K38,'2. Spieltag'!G38,0))</f>
        <v>1</v>
      </c>
      <c r="W32">
        <f>IF('3. Spieltag'!C38&gt;'3. Spieltag'!E38,'3. Spieltag'!B38,IF('3. Spieltag'!E38&gt;'3. Spieltag'!C38,'3. Spieltag'!F38,0))</f>
        <v>2</v>
      </c>
      <c r="X32">
        <f>IF((AND(W32=0,NOT(ISBLANK('3. Spieltag'!C38)),NOT(ISBLANK('3. Spieltag'!E38)))),'3. Spieltag'!B38,0)</f>
        <v>0</v>
      </c>
      <c r="Y32">
        <f>IF((AND(W32=0,NOT(ISBLANK('3. Spieltag'!C38)),NOT(ISBLANK('3. Spieltag'!E38)))),'3. Spieltag'!F38,0)</f>
        <v>0</v>
      </c>
      <c r="Z32">
        <f>IF(W32='3. Spieltag'!B38,'3. Spieltag'!F38,IF(W32='3. Spieltag'!F38,'3. Spieltag'!B38,0))</f>
        <v>1</v>
      </c>
      <c r="AB32">
        <f>IF('3. Spieltag'!H38&gt;'3. Spieltag'!J38,'3. Spieltag'!G38,IF('3. Spieltag'!J38&gt;'3. Spieltag'!H38,'3. Spieltag'!K38,0))</f>
        <v>4</v>
      </c>
      <c r="AC32">
        <f>IF((AND(AB32=0,NOT(ISBLANK('3. Spieltag'!H38)),NOT(ISBLANK('3. Spieltag'!J38)))),'3. Spieltag'!G38,0)</f>
        <v>0</v>
      </c>
      <c r="AD32">
        <f>IF((AND(AB32=0,NOT(ISBLANK('3. Spieltag'!H38)),NOT(ISBLANK('3. Spieltag'!J38)))),'3. Spieltag'!K38,0)</f>
        <v>0</v>
      </c>
      <c r="AE32">
        <f>IF(AB32='3. Spieltag'!G38,'3. Spieltag'!K38,IF(AB32='3. Spieltag'!K38,'3. Spieltag'!G38,0))</f>
        <v>9</v>
      </c>
      <c r="AH32">
        <f>IF('4. Spieltag'!C38&gt;'4. Spieltag'!E38,'4. Spieltag'!B38,IF('4. Spieltag'!E38&gt;'4. Spieltag'!C38,'4. Spieltag'!F38,0))</f>
        <v>0</v>
      </c>
      <c r="AI32">
        <f>IF((AND(AH32=0,NOT(ISBLANK('4. Spieltag'!C38)),NOT(ISBLANK('4. Spieltag'!E38)))),'4. Spieltag'!B38,0)</f>
        <v>7</v>
      </c>
      <c r="AJ32">
        <f>IF((AND(AH32=0,NOT(ISBLANK('4. Spieltag'!C38)),NOT(ISBLANK('4. Spieltag'!E38)))),'4. Spieltag'!F38,0)</f>
        <v>1</v>
      </c>
      <c r="AK32">
        <f>IF(AH32='4. Spieltag'!B38,'4. Spieltag'!F38,IF(AH32='4. Spieltag'!F38,'4. Spieltag'!B38,0))</f>
        <v>0</v>
      </c>
      <c r="AM32">
        <f>IF('4. Spieltag'!H38&gt;'4. Spieltag'!J38,'4. Spieltag'!G38,IF('4. Spieltag'!J38&gt;'4. Spieltag'!H38,'4. Spieltag'!K38,0))</f>
        <v>5</v>
      </c>
      <c r="AN32">
        <f>IF((AND(AM32=0,NOT(ISBLANK('4. Spieltag'!H38)),NOT(ISBLANK('4. Spieltag'!J38)))),'4. Spieltag'!G38,0)</f>
        <v>0</v>
      </c>
      <c r="AO32">
        <f>IF((AND(AM32=0,NOT(ISBLANK('4. Spieltag'!H38)),NOT(ISBLANK('4. Spieltag'!J38)))),'4. Spieltag'!K38,0)</f>
        <v>0</v>
      </c>
      <c r="AP32">
        <f>IF(AM32='4. Spieltag'!G38,'4. Spieltag'!K38,IF(AM32='4. Spieltag'!K38,'4. Spieltag'!G38,0))</f>
        <v>4</v>
      </c>
      <c r="AS32">
        <f>IF('5. Spieltag'!C38&gt;'5. Spieltag'!E38,'5. Spieltag'!B38,IF('5. Spieltag'!E38&gt;'5. Spieltag'!C38,'5. Spieltag'!F38,0))</f>
        <v>3</v>
      </c>
      <c r="AT32">
        <f>IF((AND(AS32=0,NOT(ISBLANK('5. Spieltag'!C38)),NOT(ISBLANK('5. Spieltag'!E38)))),'5. Spieltag'!B38,0)</f>
        <v>0</v>
      </c>
      <c r="AU32">
        <f>IF((AND(AS32=0,NOT(ISBLANK('5. Spieltag'!C38)),NOT(ISBLANK('5. Spieltag'!E38)))),'5. Spieltag'!F38,0)</f>
        <v>0</v>
      </c>
      <c r="AV32">
        <f>IF(AS32='5. Spieltag'!B38,'5. Spieltag'!F38,IF(AS32='5. Spieltag'!F38,'5. Spieltag'!B38,0))</f>
        <v>6</v>
      </c>
      <c r="AX32">
        <f>IF('5. Spieltag'!H38&gt;'5. Spieltag'!J38,'5. Spieltag'!G38,IF('5. Spieltag'!J38&gt;'5. Spieltag'!H38,'5. Spieltag'!K38,0))</f>
        <v>4</v>
      </c>
      <c r="AY32">
        <f>IF((AND(AX32=0,NOT(ISBLANK('5. Spieltag'!H38)),NOT(ISBLANK('5. Spieltag'!J38)))),'5. Spieltag'!G38,0)</f>
        <v>0</v>
      </c>
      <c r="AZ32">
        <f>IF((AND(AX32=0,NOT(ISBLANK('5. Spieltag'!H38)),NOT(ISBLANK('5. Spieltag'!J38)))),'5. Spieltag'!K38,0)</f>
        <v>0</v>
      </c>
      <c r="BA32">
        <f>IF(AX32='5. Spieltag'!G38,'5. Spieltag'!K38,IF(AX32='5. Spieltag'!K38,'5. Spieltag'!G38,0))</f>
        <v>9</v>
      </c>
    </row>
    <row r="33" spans="1:53" x14ac:dyDescent="0.25">
      <c r="A33">
        <f>IF('1. Spieltag'!C39&gt;'1. Spieltag'!E39,'1. Spieltag'!B39,IF('1. Spieltag'!E39&gt;'1. Spieltag'!C39,'1. Spieltag'!F39,0))</f>
        <v>0</v>
      </c>
      <c r="B33">
        <f>IF((AND(A33=0,NOT(ISBLANK('1. Spieltag'!C39)),NOT(ISBLANK('1. Spieltag'!E39)))),'1. Spieltag'!B39,0)</f>
        <v>0</v>
      </c>
      <c r="C33">
        <f>IF((AND(A33=0,NOT(ISBLANK('1. Spieltag'!C39)),NOT(ISBLANK('1. Spieltag'!E39)))),'1. Spieltag'!F39,0)</f>
        <v>0</v>
      </c>
      <c r="D33" t="str">
        <f>IF(A33='1. Spieltag'!B39,'1. Spieltag'!F39,IF(A33='1. Spieltag'!F39,'1. Spieltag'!B39,0))</f>
        <v>INPUT</v>
      </c>
      <c r="F33">
        <f>IF('1. Spieltag'!H39&gt;'1. Spieltag'!J39,'1. Spieltag'!G39,IF('1. Spieltag'!J39&gt;'1. Spieltag'!H39,'1. Spieltag'!K39,0))</f>
        <v>0</v>
      </c>
      <c r="G33">
        <f>IF((AND(F33=0,NOT(ISBLANK('1. Spieltag'!H39)),NOT(ISBLANK('1. Spieltag'!J39)))),'1. Spieltag'!G39,0)</f>
        <v>0</v>
      </c>
      <c r="H33">
        <f>IF((AND(F33=0,NOT(ISBLANK('1. Spieltag'!H39)),NOT(ISBLANK('1. Spieltag'!J39)))),'1. Spieltag'!K39,0)</f>
        <v>0</v>
      </c>
      <c r="I33">
        <f>IF(F33='1. Spieltag'!G39,'1. Spieltag'!K39,IF(F33='1. Spieltag'!K39,'1. Spieltag'!G39,0))</f>
        <v>0</v>
      </c>
      <c r="L33">
        <f>IF('2. Spieltag'!C39&gt;'2. Spieltag'!E39,'2. Spieltag'!B39,IF('2. Spieltag'!E39&gt;'2. Spieltag'!C39,'2. Spieltag'!F39,0))</f>
        <v>0</v>
      </c>
      <c r="M33">
        <f>IF((AND(L33=0,NOT(ISBLANK('2. Spieltag'!C39)),NOT(ISBLANK('2. Spieltag'!E39)))),'2. Spieltag'!B39,0)</f>
        <v>0</v>
      </c>
      <c r="N33">
        <f>IF((AND(L33=0,NOT(ISBLANK('2. Spieltag'!C39)),NOT(ISBLANK('2. Spieltag'!E39)))),'2. Spieltag'!F39,0)</f>
        <v>0</v>
      </c>
      <c r="O33" t="str">
        <f>IF(L33='2. Spieltag'!B39,'2. Spieltag'!F39,IF(L33='2. Spieltag'!F39,'2. Spieltag'!B39,0))</f>
        <v>INPUT</v>
      </c>
      <c r="Q33">
        <f>IF('2. Spieltag'!H39&gt;'2. Spieltag'!J39,'2. Spieltag'!G39,IF('2. Spieltag'!J39&gt;'2. Spieltag'!H39,'2. Spieltag'!K39,0))</f>
        <v>0</v>
      </c>
      <c r="R33">
        <f>IF((AND(Q33=0,NOT(ISBLANK('2. Spieltag'!H39)),NOT(ISBLANK('2. Spieltag'!J39)))),'2. Spieltag'!G39,0)</f>
        <v>0</v>
      </c>
      <c r="S33">
        <f>IF((AND(Q33=0,NOT(ISBLANK('2. Spieltag'!H39)),NOT(ISBLANK('2. Spieltag'!J39)))),'2. Spieltag'!K39,0)</f>
        <v>0</v>
      </c>
      <c r="T33">
        <f>IF(Q33='2. Spieltag'!G39,'2. Spieltag'!K39,IF(Q33='2. Spieltag'!K39,'2. Spieltag'!G39,0))</f>
        <v>0</v>
      </c>
      <c r="W33">
        <f>IF('3. Spieltag'!C39&gt;'3. Spieltag'!E39,'3. Spieltag'!B39,IF('3. Spieltag'!E39&gt;'3. Spieltag'!C39,'3. Spieltag'!F39,0))</f>
        <v>0</v>
      </c>
      <c r="X33">
        <f>IF((AND(W33=0,NOT(ISBLANK('3. Spieltag'!C39)),NOT(ISBLANK('3. Spieltag'!E39)))),'3. Spieltag'!B39,0)</f>
        <v>0</v>
      </c>
      <c r="Y33">
        <f>IF((AND(W33=0,NOT(ISBLANK('3. Spieltag'!C39)),NOT(ISBLANK('3. Spieltag'!E39)))),'3. Spieltag'!F39,0)</f>
        <v>0</v>
      </c>
      <c r="Z33" t="str">
        <f>IF(W33='3. Spieltag'!B39,'3. Spieltag'!F39,IF(W33='3. Spieltag'!F39,'3. Spieltag'!B39,0))</f>
        <v>INPUT</v>
      </c>
      <c r="AB33">
        <f>IF('3. Spieltag'!H39&gt;'3. Spieltag'!J39,'3. Spieltag'!G39,IF('3. Spieltag'!J39&gt;'3. Spieltag'!H39,'3. Spieltag'!K39,0))</f>
        <v>0</v>
      </c>
      <c r="AC33">
        <f>IF((AND(AB33=0,NOT(ISBLANK('3. Spieltag'!H39)),NOT(ISBLANK('3. Spieltag'!J39)))),'3. Spieltag'!G39,0)</f>
        <v>0</v>
      </c>
      <c r="AD33">
        <f>IF((AND(AB33=0,NOT(ISBLANK('3. Spieltag'!H39)),NOT(ISBLANK('3. Spieltag'!J39)))),'3. Spieltag'!K39,0)</f>
        <v>0</v>
      </c>
      <c r="AE33">
        <f>IF(AB33='3. Spieltag'!G39,'3. Spieltag'!K39,IF(AB33='3. Spieltag'!K39,'3. Spieltag'!G39,0))</f>
        <v>0</v>
      </c>
      <c r="AH33">
        <f>IF('4. Spieltag'!C39&gt;'4. Spieltag'!E39,'4. Spieltag'!B39,IF('4. Spieltag'!E39&gt;'4. Spieltag'!C39,'4. Spieltag'!F39,0))</f>
        <v>0</v>
      </c>
      <c r="AI33">
        <f>IF((AND(AH33=0,NOT(ISBLANK('4. Spieltag'!C39)),NOT(ISBLANK('4. Spieltag'!E39)))),'4. Spieltag'!B39,0)</f>
        <v>0</v>
      </c>
      <c r="AJ33">
        <f>IF((AND(AH33=0,NOT(ISBLANK('4. Spieltag'!C39)),NOT(ISBLANK('4. Spieltag'!E39)))),'4. Spieltag'!F39,0)</f>
        <v>0</v>
      </c>
      <c r="AK33" t="str">
        <f>IF(AH33='4. Spieltag'!B39,'4. Spieltag'!F39,IF(AH33='4. Spieltag'!F39,'4. Spieltag'!B39,0))</f>
        <v>INPUT</v>
      </c>
      <c r="AM33">
        <f>IF('4. Spieltag'!H39&gt;'4. Spieltag'!J39,'4. Spieltag'!G39,IF('4. Spieltag'!J39&gt;'4. Spieltag'!H39,'4. Spieltag'!K39,0))</f>
        <v>0</v>
      </c>
      <c r="AN33">
        <f>IF((AND(AM33=0,NOT(ISBLANK('4. Spieltag'!H39)),NOT(ISBLANK('4. Spieltag'!J39)))),'4. Spieltag'!G39,0)</f>
        <v>0</v>
      </c>
      <c r="AO33">
        <f>IF((AND(AM33=0,NOT(ISBLANK('4. Spieltag'!H39)),NOT(ISBLANK('4. Spieltag'!J39)))),'4. Spieltag'!K39,0)</f>
        <v>0</v>
      </c>
      <c r="AP33">
        <f>IF(AM33='4. Spieltag'!G39,'4. Spieltag'!K39,IF(AM33='4. Spieltag'!K39,'4. Spieltag'!G39,0))</f>
        <v>0</v>
      </c>
      <c r="AS33">
        <f>IF('5. Spieltag'!C39&gt;'5. Spieltag'!E39,'5. Spieltag'!B39,IF('5. Spieltag'!E39&gt;'5. Spieltag'!C39,'5. Spieltag'!F39,0))</f>
        <v>0</v>
      </c>
      <c r="AT33">
        <f>IF((AND(AS33=0,NOT(ISBLANK('5. Spieltag'!C39)),NOT(ISBLANK('5. Spieltag'!E39)))),'5. Spieltag'!B39,0)</f>
        <v>0</v>
      </c>
      <c r="AU33">
        <f>IF((AND(AS33=0,NOT(ISBLANK('5. Spieltag'!C39)),NOT(ISBLANK('5. Spieltag'!E39)))),'5. Spieltag'!F39,0)</f>
        <v>0</v>
      </c>
      <c r="AV33" t="str">
        <f>IF(AS33='5. Spieltag'!B39,'5. Spieltag'!F39,IF(AS33='5. Spieltag'!F39,'5. Spieltag'!B39,0))</f>
        <v>INPUT</v>
      </c>
      <c r="AX33">
        <f>IF('5. Spieltag'!H39&gt;'5. Spieltag'!J39,'5. Spieltag'!G39,IF('5. Spieltag'!J39&gt;'5. Spieltag'!H39,'5. Spieltag'!K39,0))</f>
        <v>0</v>
      </c>
      <c r="AY33">
        <f>IF((AND(AX33=0,NOT(ISBLANK('5. Spieltag'!H39)),NOT(ISBLANK('5. Spieltag'!J39)))),'5. Spieltag'!G39,0)</f>
        <v>0</v>
      </c>
      <c r="AZ33">
        <f>IF((AND(AX33=0,NOT(ISBLANK('5. Spieltag'!H39)),NOT(ISBLANK('5. Spieltag'!J39)))),'5. Spieltag'!K39,0)</f>
        <v>0</v>
      </c>
      <c r="BA33">
        <f>IF(AX33='5. Spieltag'!G39,'5. Spieltag'!K39,IF(AX33='5. Spieltag'!K39,'5. Spieltag'!G39,0))</f>
        <v>0</v>
      </c>
    </row>
    <row r="34" spans="1:53" x14ac:dyDescent="0.25">
      <c r="A34">
        <f>IF('1. Spieltag'!C40&gt;'1. Spieltag'!E40,'1. Spieltag'!B40,IF('1. Spieltag'!E40&gt;'1. Spieltag'!C40,'1. Spieltag'!F40,0))</f>
        <v>7</v>
      </c>
      <c r="B34">
        <f>IF((AND(A34=0,NOT(ISBLANK('1. Spieltag'!C40)),NOT(ISBLANK('1. Spieltag'!E40)))),'1. Spieltag'!B40,0)</f>
        <v>0</v>
      </c>
      <c r="C34">
        <f>IF((AND(A34=0,NOT(ISBLANK('1. Spieltag'!C40)),NOT(ISBLANK('1. Spieltag'!E40)))),'1. Spieltag'!F40,0)</f>
        <v>0</v>
      </c>
      <c r="D34">
        <f>IF(A34='1. Spieltag'!B40,'1. Spieltag'!F40,IF(A34='1. Spieltag'!F40,'1. Spieltag'!B40,0))</f>
        <v>9</v>
      </c>
      <c r="F34">
        <f>IF('1. Spieltag'!H40&gt;'1. Spieltag'!J40,'1. Spieltag'!G40,IF('1. Spieltag'!J40&gt;'1. Spieltag'!H40,'1. Spieltag'!K40,0))</f>
        <v>8</v>
      </c>
      <c r="G34">
        <f>IF((AND(F34=0,NOT(ISBLANK('1. Spieltag'!H40)),NOT(ISBLANK('1. Spieltag'!J40)))),'1. Spieltag'!G40,0)</f>
        <v>0</v>
      </c>
      <c r="H34">
        <f>IF((AND(F34=0,NOT(ISBLANK('1. Spieltag'!H40)),NOT(ISBLANK('1. Spieltag'!J40)))),'1. Spieltag'!K40,0)</f>
        <v>0</v>
      </c>
      <c r="I34">
        <f>IF(F34='1. Spieltag'!G40,'1. Spieltag'!K40,IF(F34='1. Spieltag'!K40,'1. Spieltag'!G40,0))</f>
        <v>1</v>
      </c>
      <c r="L34">
        <f>IF('2. Spieltag'!C40&gt;'2. Spieltag'!E40,'2. Spieltag'!B40,IF('2. Spieltag'!E40&gt;'2. Spieltag'!C40,'2. Spieltag'!F40,0))</f>
        <v>0</v>
      </c>
      <c r="M34">
        <f>IF((AND(L34=0,NOT(ISBLANK('2. Spieltag'!C40)),NOT(ISBLANK('2. Spieltag'!E40)))),'2. Spieltag'!B40,0)</f>
        <v>8</v>
      </c>
      <c r="N34">
        <f>IF((AND(L34=0,NOT(ISBLANK('2. Spieltag'!C40)),NOT(ISBLANK('2. Spieltag'!E40)))),'2. Spieltag'!F40,0)</f>
        <v>6</v>
      </c>
      <c r="O34">
        <f>IF(L34='2. Spieltag'!B40,'2. Spieltag'!F40,IF(L34='2. Spieltag'!F40,'2. Spieltag'!B40,0))</f>
        <v>0</v>
      </c>
      <c r="Q34">
        <f>IF('2. Spieltag'!H40&gt;'2. Spieltag'!J40,'2. Spieltag'!G40,IF('2. Spieltag'!J40&gt;'2. Spieltag'!H40,'2. Spieltag'!K40,0))</f>
        <v>2</v>
      </c>
      <c r="R34">
        <f>IF((AND(Q34=0,NOT(ISBLANK('2. Spieltag'!H40)),NOT(ISBLANK('2. Spieltag'!J40)))),'2. Spieltag'!G40,0)</f>
        <v>0</v>
      </c>
      <c r="S34">
        <f>IF((AND(Q34=0,NOT(ISBLANK('2. Spieltag'!H40)),NOT(ISBLANK('2. Spieltag'!J40)))),'2. Spieltag'!K40,0)</f>
        <v>0</v>
      </c>
      <c r="T34">
        <f>IF(Q34='2. Spieltag'!G40,'2. Spieltag'!K40,IF(Q34='2. Spieltag'!K40,'2. Spieltag'!G40,0))</f>
        <v>3</v>
      </c>
      <c r="W34">
        <f>IF('3. Spieltag'!C40&gt;'3. Spieltag'!E40,'3. Spieltag'!B40,IF('3. Spieltag'!E40&gt;'3. Spieltag'!C40,'3. Spieltag'!F40,0))</f>
        <v>6</v>
      </c>
      <c r="X34">
        <f>IF((AND(W34=0,NOT(ISBLANK('3. Spieltag'!C40)),NOT(ISBLANK('3. Spieltag'!E40)))),'3. Spieltag'!B40,0)</f>
        <v>0</v>
      </c>
      <c r="Y34">
        <f>IF((AND(W34=0,NOT(ISBLANK('3. Spieltag'!C40)),NOT(ISBLANK('3. Spieltag'!E40)))),'3. Spieltag'!F40,0)</f>
        <v>0</v>
      </c>
      <c r="Z34">
        <f>IF(W34='3. Spieltag'!B40,'3. Spieltag'!F40,IF(W34='3. Spieltag'!F40,'3. Spieltag'!B40,0))</f>
        <v>8</v>
      </c>
      <c r="AB34">
        <f>IF('3. Spieltag'!H40&gt;'3. Spieltag'!J40,'3. Spieltag'!G40,IF('3. Spieltag'!J40&gt;'3. Spieltag'!H40,'3. Spieltag'!K40,0))</f>
        <v>0</v>
      </c>
      <c r="AC34">
        <f>IF((AND(AB34=0,NOT(ISBLANK('3. Spieltag'!H40)),NOT(ISBLANK('3. Spieltag'!J40)))),'3. Spieltag'!G40,0)</f>
        <v>7</v>
      </c>
      <c r="AD34">
        <f>IF((AND(AB34=0,NOT(ISBLANK('3. Spieltag'!H40)),NOT(ISBLANK('3. Spieltag'!J40)))),'3. Spieltag'!K40,0)</f>
        <v>5</v>
      </c>
      <c r="AE34">
        <f>IF(AB34='3. Spieltag'!G40,'3. Spieltag'!K40,IF(AB34='3. Spieltag'!K40,'3. Spieltag'!G40,0))</f>
        <v>0</v>
      </c>
      <c r="AH34">
        <f>IF('4. Spieltag'!C40&gt;'4. Spieltag'!E40,'4. Spieltag'!B40,IF('4. Spieltag'!E40&gt;'4. Spieltag'!C40,'4. Spieltag'!F40,0))</f>
        <v>2</v>
      </c>
      <c r="AI34">
        <f>IF((AND(AH34=0,NOT(ISBLANK('4. Spieltag'!C40)),NOT(ISBLANK('4. Spieltag'!E40)))),'4. Spieltag'!B40,0)</f>
        <v>0</v>
      </c>
      <c r="AJ34">
        <f>IF((AND(AH34=0,NOT(ISBLANK('4. Spieltag'!C40)),NOT(ISBLANK('4. Spieltag'!E40)))),'4. Spieltag'!F40,0)</f>
        <v>0</v>
      </c>
      <c r="AK34">
        <f>IF(AH34='4. Spieltag'!B40,'4. Spieltag'!F40,IF(AH34='4. Spieltag'!F40,'4. Spieltag'!B40,0))</f>
        <v>6</v>
      </c>
      <c r="AM34">
        <f>IF('4. Spieltag'!H40&gt;'4. Spieltag'!J40,'4. Spieltag'!G40,IF('4. Spieltag'!J40&gt;'4. Spieltag'!H40,'4. Spieltag'!K40,0))</f>
        <v>0</v>
      </c>
      <c r="AN34">
        <f>IF((AND(AM34=0,NOT(ISBLANK('4. Spieltag'!H40)),NOT(ISBLANK('4. Spieltag'!J40)))),'4. Spieltag'!G40,0)</f>
        <v>9</v>
      </c>
      <c r="AO34">
        <f>IF((AND(AM34=0,NOT(ISBLANK('4. Spieltag'!H40)),NOT(ISBLANK('4. Spieltag'!J40)))),'4. Spieltag'!K40,0)</f>
        <v>8</v>
      </c>
      <c r="AP34">
        <f>IF(AM34='4. Spieltag'!G40,'4. Spieltag'!K40,IF(AM34='4. Spieltag'!K40,'4. Spieltag'!G40,0))</f>
        <v>0</v>
      </c>
      <c r="AS34">
        <f>IF('5. Spieltag'!C40&gt;'5. Spieltag'!E40,'5. Spieltag'!B40,IF('5. Spieltag'!E40&gt;'5. Spieltag'!C40,'5. Spieltag'!F40,0))</f>
        <v>2</v>
      </c>
      <c r="AT34">
        <f>IF((AND(AS34=0,NOT(ISBLANK('5. Spieltag'!C40)),NOT(ISBLANK('5. Spieltag'!E40)))),'5. Spieltag'!B40,0)</f>
        <v>0</v>
      </c>
      <c r="AU34">
        <f>IF((AND(AS34=0,NOT(ISBLANK('5. Spieltag'!C40)),NOT(ISBLANK('5. Spieltag'!E40)))),'5. Spieltag'!F40,0)</f>
        <v>0</v>
      </c>
      <c r="AV34">
        <f>IF(AS34='5. Spieltag'!B40,'5. Spieltag'!F40,IF(AS34='5. Spieltag'!F40,'5. Spieltag'!B40,0))</f>
        <v>7</v>
      </c>
      <c r="AX34">
        <f>IF('5. Spieltag'!H40&gt;'5. Spieltag'!J40,'5. Spieltag'!G40,IF('5. Spieltag'!J40&gt;'5. Spieltag'!H40,'5. Spieltag'!K40,0))</f>
        <v>5</v>
      </c>
      <c r="AY34">
        <f>IF((AND(AX34=0,NOT(ISBLANK('5. Spieltag'!H40)),NOT(ISBLANK('5. Spieltag'!J40)))),'5. Spieltag'!G40,0)</f>
        <v>0</v>
      </c>
      <c r="AZ34">
        <f>IF((AND(AX34=0,NOT(ISBLANK('5. Spieltag'!H40)),NOT(ISBLANK('5. Spieltag'!J40)))),'5. Spieltag'!K40,0)</f>
        <v>0</v>
      </c>
      <c r="BA34">
        <f>IF(AX34='5. Spieltag'!G40,'5. Spieltag'!K40,IF(AX34='5. Spieltag'!K40,'5. Spieltag'!G40,0))</f>
        <v>8</v>
      </c>
    </row>
    <row r="35" spans="1:53" x14ac:dyDescent="0.25">
      <c r="A35">
        <f>IF('1. Spieltag'!C41&gt;'1. Spieltag'!E41,'1. Spieltag'!B41,IF('1. Spieltag'!E41&gt;'1. Spieltag'!C41,'1. Spieltag'!F41,0))</f>
        <v>2</v>
      </c>
      <c r="B35">
        <f>IF((AND(A35=0,NOT(ISBLANK('1. Spieltag'!C41)),NOT(ISBLANK('1. Spieltag'!E41)))),'1. Spieltag'!B41,0)</f>
        <v>0</v>
      </c>
      <c r="C35">
        <f>IF((AND(A35=0,NOT(ISBLANK('1. Spieltag'!C41)),NOT(ISBLANK('1. Spieltag'!E41)))),'1. Spieltag'!F41,0)</f>
        <v>0</v>
      </c>
      <c r="D35">
        <f>IF(A35='1. Spieltag'!B41,'1. Spieltag'!F41,IF(A35='1. Spieltag'!F41,'1. Spieltag'!B41,0))</f>
        <v>4</v>
      </c>
      <c r="F35">
        <f>IF('1. Spieltag'!H41&gt;'1. Spieltag'!J41,'1. Spieltag'!G41,IF('1. Spieltag'!J41&gt;'1. Spieltag'!H41,'1. Spieltag'!K41,0))</f>
        <v>3</v>
      </c>
      <c r="G35">
        <f>IF((AND(F35=0,NOT(ISBLANK('1. Spieltag'!H41)),NOT(ISBLANK('1. Spieltag'!J41)))),'1. Spieltag'!G41,0)</f>
        <v>0</v>
      </c>
      <c r="H35">
        <f>IF((AND(F35=0,NOT(ISBLANK('1. Spieltag'!H41)),NOT(ISBLANK('1. Spieltag'!J41)))),'1. Spieltag'!K41,0)</f>
        <v>0</v>
      </c>
      <c r="I35">
        <f>IF(F35='1. Spieltag'!G41,'1. Spieltag'!K41,IF(F35='1. Spieltag'!K41,'1. Spieltag'!G41,0))</f>
        <v>6</v>
      </c>
      <c r="L35">
        <f>IF('2. Spieltag'!C41&gt;'2. Spieltag'!E41,'2. Spieltag'!B41,IF('2. Spieltag'!E41&gt;'2. Spieltag'!C41,'2. Spieltag'!F41,0))</f>
        <v>0</v>
      </c>
      <c r="M35">
        <f>IF((AND(L35=0,NOT(ISBLANK('2. Spieltag'!C41)),NOT(ISBLANK('2. Spieltag'!E41)))),'2. Spieltag'!B41,0)</f>
        <v>5</v>
      </c>
      <c r="N35">
        <f>IF((AND(L35=0,NOT(ISBLANK('2. Spieltag'!C41)),NOT(ISBLANK('2. Spieltag'!E41)))),'2. Spieltag'!F41,0)</f>
        <v>9</v>
      </c>
      <c r="O35">
        <f>IF(L35='2. Spieltag'!B41,'2. Spieltag'!F41,IF(L35='2. Spieltag'!F41,'2. Spieltag'!B41,0))</f>
        <v>0</v>
      </c>
      <c r="Q35">
        <f>IF('2. Spieltag'!H41&gt;'2. Spieltag'!J41,'2. Spieltag'!G41,IF('2. Spieltag'!J41&gt;'2. Spieltag'!H41,'2. Spieltag'!K41,0))</f>
        <v>4</v>
      </c>
      <c r="R35">
        <f>IF((AND(Q35=0,NOT(ISBLANK('2. Spieltag'!H41)),NOT(ISBLANK('2. Spieltag'!J41)))),'2. Spieltag'!G41,0)</f>
        <v>0</v>
      </c>
      <c r="S35">
        <f>IF((AND(Q35=0,NOT(ISBLANK('2. Spieltag'!H41)),NOT(ISBLANK('2. Spieltag'!J41)))),'2. Spieltag'!K41,0)</f>
        <v>0</v>
      </c>
      <c r="T35">
        <f>IF(Q35='2. Spieltag'!G41,'2. Spieltag'!K41,IF(Q35='2. Spieltag'!K41,'2. Spieltag'!G41,0))</f>
        <v>1</v>
      </c>
      <c r="W35">
        <f>IF('3. Spieltag'!C41&gt;'3. Spieltag'!E41,'3. Spieltag'!B41,IF('3. Spieltag'!E41&gt;'3. Spieltag'!C41,'3. Spieltag'!F41,0))</f>
        <v>2</v>
      </c>
      <c r="X35">
        <f>IF((AND(W35=0,NOT(ISBLANK('3. Spieltag'!C41)),NOT(ISBLANK('3. Spieltag'!E41)))),'3. Spieltag'!B41,0)</f>
        <v>0</v>
      </c>
      <c r="Y35">
        <f>IF((AND(W35=0,NOT(ISBLANK('3. Spieltag'!C41)),NOT(ISBLANK('3. Spieltag'!E41)))),'3. Spieltag'!F41,0)</f>
        <v>0</v>
      </c>
      <c r="Z35">
        <f>IF(W35='3. Spieltag'!B41,'3. Spieltag'!F41,IF(W35='3. Spieltag'!F41,'3. Spieltag'!B41,0))</f>
        <v>4</v>
      </c>
      <c r="AB35">
        <f>IF('3. Spieltag'!H41&gt;'3. Spieltag'!J41,'3. Spieltag'!G41,IF('3. Spieltag'!J41&gt;'3. Spieltag'!H41,'3. Spieltag'!K41,0))</f>
        <v>9</v>
      </c>
      <c r="AC35">
        <f>IF((AND(AB35=0,NOT(ISBLANK('3. Spieltag'!H41)),NOT(ISBLANK('3. Spieltag'!J41)))),'3. Spieltag'!G41,0)</f>
        <v>0</v>
      </c>
      <c r="AD35">
        <f>IF((AND(AB35=0,NOT(ISBLANK('3. Spieltag'!H41)),NOT(ISBLANK('3. Spieltag'!J41)))),'3. Spieltag'!K41,0)</f>
        <v>0</v>
      </c>
      <c r="AE35">
        <f>IF(AB35='3. Spieltag'!G41,'3. Spieltag'!K41,IF(AB35='3. Spieltag'!K41,'3. Spieltag'!G41,0))</f>
        <v>3</v>
      </c>
      <c r="AH35">
        <f>IF('4. Spieltag'!C41&gt;'4. Spieltag'!E41,'4. Spieltag'!B41,IF('4. Spieltag'!E41&gt;'4. Spieltag'!C41,'4. Spieltag'!F41,0))</f>
        <v>5</v>
      </c>
      <c r="AI35">
        <f>IF((AND(AH35=0,NOT(ISBLANK('4. Spieltag'!C41)),NOT(ISBLANK('4. Spieltag'!E41)))),'4. Spieltag'!B41,0)</f>
        <v>0</v>
      </c>
      <c r="AJ35">
        <f>IF((AND(AH35=0,NOT(ISBLANK('4. Spieltag'!C41)),NOT(ISBLANK('4. Spieltag'!E41)))),'4. Spieltag'!F41,0)</f>
        <v>0</v>
      </c>
      <c r="AK35">
        <f>IF(AH35='4. Spieltag'!B41,'4. Spieltag'!F41,IF(AH35='4. Spieltag'!F41,'4. Spieltag'!B41,0))</f>
        <v>7</v>
      </c>
      <c r="AM35">
        <f>IF('4. Spieltag'!H41&gt;'4. Spieltag'!J41,'4. Spieltag'!G41,IF('4. Spieltag'!J41&gt;'4. Spieltag'!H41,'4. Spieltag'!K41,0))</f>
        <v>3</v>
      </c>
      <c r="AN35">
        <f>IF((AND(AM35=0,NOT(ISBLANK('4. Spieltag'!H41)),NOT(ISBLANK('4. Spieltag'!J41)))),'4. Spieltag'!G41,0)</f>
        <v>0</v>
      </c>
      <c r="AO35">
        <f>IF((AND(AM35=0,NOT(ISBLANK('4. Spieltag'!H41)),NOT(ISBLANK('4. Spieltag'!J41)))),'4. Spieltag'!K41,0)</f>
        <v>0</v>
      </c>
      <c r="AP35">
        <f>IF(AM35='4. Spieltag'!G41,'4. Spieltag'!K41,IF(AM35='4. Spieltag'!K41,'4. Spieltag'!G41,0))</f>
        <v>1</v>
      </c>
      <c r="AS35">
        <f>IF('5. Spieltag'!C41&gt;'5. Spieltag'!E41,'5. Spieltag'!B41,IF('5. Spieltag'!E41&gt;'5. Spieltag'!C41,'5. Spieltag'!F41,0))</f>
        <v>9</v>
      </c>
      <c r="AT35">
        <f>IF((AND(AS35=0,NOT(ISBLANK('5. Spieltag'!C41)),NOT(ISBLANK('5. Spieltag'!E41)))),'5. Spieltag'!B41,0)</f>
        <v>0</v>
      </c>
      <c r="AU35">
        <f>IF((AND(AS35=0,NOT(ISBLANK('5. Spieltag'!C41)),NOT(ISBLANK('5. Spieltag'!E41)))),'5. Spieltag'!F41,0)</f>
        <v>0</v>
      </c>
      <c r="AV35">
        <f>IF(AS35='5. Spieltag'!B41,'5. Spieltag'!F41,IF(AS35='5. Spieltag'!F41,'5. Spieltag'!B41,0))</f>
        <v>1</v>
      </c>
      <c r="AX35">
        <f>IF('5. Spieltag'!H41&gt;'5. Spieltag'!J41,'5. Spieltag'!G41,IF('5. Spieltag'!J41&gt;'5. Spieltag'!H41,'5. Spieltag'!K41,0))</f>
        <v>0</v>
      </c>
      <c r="AY35">
        <f>IF((AND(AX35=0,NOT(ISBLANK('5. Spieltag'!H41)),NOT(ISBLANK('5. Spieltag'!J41)))),'5. Spieltag'!G41,0)</f>
        <v>4</v>
      </c>
      <c r="AZ35">
        <f>IF((AND(AX35=0,NOT(ISBLANK('5. Spieltag'!H41)),NOT(ISBLANK('5. Spieltag'!J41)))),'5. Spieltag'!K41,0)</f>
        <v>6</v>
      </c>
      <c r="BA35">
        <f>IF(AX35='5. Spieltag'!G41,'5. Spieltag'!K41,IF(AX35='5. Spieltag'!K41,'5. Spieltag'!G41,0))</f>
        <v>0</v>
      </c>
    </row>
    <row r="36" spans="1:53" x14ac:dyDescent="0.25">
      <c r="A36">
        <f>IF('1. Spieltag'!C42&gt;'1. Spieltag'!E42,'1. Spieltag'!B42,IF('1. Spieltag'!E42&gt;'1. Spieltag'!C42,'1. Spieltag'!F42,0))</f>
        <v>5</v>
      </c>
      <c r="B36">
        <f>IF((AND(A36=0,NOT(ISBLANK('1. Spieltag'!C42)),NOT(ISBLANK('1. Spieltag'!E42)))),'1. Spieltag'!B42,0)</f>
        <v>0</v>
      </c>
      <c r="C36">
        <f>IF((AND(A36=0,NOT(ISBLANK('1. Spieltag'!C42)),NOT(ISBLANK('1. Spieltag'!E42)))),'1. Spieltag'!F42,0)</f>
        <v>0</v>
      </c>
      <c r="D36">
        <f>IF(A36='1. Spieltag'!B42,'1. Spieltag'!F42,IF(A36='1. Spieltag'!F42,'1. Spieltag'!B42,0))</f>
        <v>7</v>
      </c>
      <c r="F36">
        <f>IF('1. Spieltag'!H42&gt;'1. Spieltag'!J42,'1. Spieltag'!G42,IF('1. Spieltag'!J42&gt;'1. Spieltag'!H42,'1. Spieltag'!K42,0))</f>
        <v>8</v>
      </c>
      <c r="G36">
        <f>IF((AND(F36=0,NOT(ISBLANK('1. Spieltag'!H42)),NOT(ISBLANK('1. Spieltag'!J42)))),'1. Spieltag'!G42,0)</f>
        <v>0</v>
      </c>
      <c r="H36">
        <f>IF((AND(F36=0,NOT(ISBLANK('1. Spieltag'!H42)),NOT(ISBLANK('1. Spieltag'!J42)))),'1. Spieltag'!K42,0)</f>
        <v>0</v>
      </c>
      <c r="I36">
        <f>IF(F36='1. Spieltag'!G42,'1. Spieltag'!K42,IF(F36='1. Spieltag'!K42,'1. Spieltag'!G42,0))</f>
        <v>9</v>
      </c>
      <c r="L36">
        <f>IF('2. Spieltag'!C42&gt;'2. Spieltag'!E42,'2. Spieltag'!B42,IF('2. Spieltag'!E42&gt;'2. Spieltag'!C42,'2. Spieltag'!F42,0))</f>
        <v>2</v>
      </c>
      <c r="M36">
        <f>IF((AND(L36=0,NOT(ISBLANK('2. Spieltag'!C42)),NOT(ISBLANK('2. Spieltag'!E42)))),'2. Spieltag'!B42,0)</f>
        <v>0</v>
      </c>
      <c r="N36">
        <f>IF((AND(L36=0,NOT(ISBLANK('2. Spieltag'!C42)),NOT(ISBLANK('2. Spieltag'!E42)))),'2. Spieltag'!F42,0)</f>
        <v>0</v>
      </c>
      <c r="O36">
        <f>IF(L36='2. Spieltag'!B42,'2. Spieltag'!F42,IF(L36='2. Spieltag'!F42,'2. Spieltag'!B42,0))</f>
        <v>6</v>
      </c>
      <c r="Q36">
        <f>IF('2. Spieltag'!H42&gt;'2. Spieltag'!J42,'2. Spieltag'!G42,IF('2. Spieltag'!J42&gt;'2. Spieltag'!H42,'2. Spieltag'!K42,0))</f>
        <v>3</v>
      </c>
      <c r="R36">
        <f>IF((AND(Q36=0,NOT(ISBLANK('2. Spieltag'!H42)),NOT(ISBLANK('2. Spieltag'!J42)))),'2. Spieltag'!G42,0)</f>
        <v>0</v>
      </c>
      <c r="S36">
        <f>IF((AND(Q36=0,NOT(ISBLANK('2. Spieltag'!H42)),NOT(ISBLANK('2. Spieltag'!J42)))),'2. Spieltag'!K42,0)</f>
        <v>0</v>
      </c>
      <c r="T36">
        <f>IF(Q36='2. Spieltag'!G42,'2. Spieltag'!K42,IF(Q36='2. Spieltag'!K42,'2. Spieltag'!G42,0))</f>
        <v>7</v>
      </c>
      <c r="W36">
        <f>IF('3. Spieltag'!C42&gt;'3. Spieltag'!E42,'3. Spieltag'!B42,IF('3. Spieltag'!E42&gt;'3. Spieltag'!C42,'3. Spieltag'!F42,0))</f>
        <v>5</v>
      </c>
      <c r="X36">
        <f>IF((AND(W36=0,NOT(ISBLANK('3. Spieltag'!C42)),NOT(ISBLANK('3. Spieltag'!E42)))),'3. Spieltag'!B42,0)</f>
        <v>0</v>
      </c>
      <c r="Y36">
        <f>IF((AND(W36=0,NOT(ISBLANK('3. Spieltag'!C42)),NOT(ISBLANK('3. Spieltag'!E42)))),'3. Spieltag'!F42,0)</f>
        <v>0</v>
      </c>
      <c r="Z36">
        <f>IF(W36='3. Spieltag'!B42,'3. Spieltag'!F42,IF(W36='3. Spieltag'!F42,'3. Spieltag'!B42,0))</f>
        <v>6</v>
      </c>
      <c r="AB36">
        <f>IF('3. Spieltag'!H42&gt;'3. Spieltag'!J42,'3. Spieltag'!G42,IF('3. Spieltag'!J42&gt;'3. Spieltag'!H42,'3. Spieltag'!K42,0))</f>
        <v>7</v>
      </c>
      <c r="AC36">
        <f>IF((AND(AB36=0,NOT(ISBLANK('3. Spieltag'!H42)),NOT(ISBLANK('3. Spieltag'!J42)))),'3. Spieltag'!G42,0)</f>
        <v>0</v>
      </c>
      <c r="AD36">
        <f>IF((AND(AB36=0,NOT(ISBLANK('3. Spieltag'!H42)),NOT(ISBLANK('3. Spieltag'!J42)))),'3. Spieltag'!K42,0)</f>
        <v>0</v>
      </c>
      <c r="AE36">
        <f>IF(AB36='3. Spieltag'!G42,'3. Spieltag'!K42,IF(AB36='3. Spieltag'!K42,'3. Spieltag'!G42,0))</f>
        <v>1</v>
      </c>
      <c r="AH36">
        <f>IF('4. Spieltag'!C42&gt;'4. Spieltag'!E42,'4. Spieltag'!B42,IF('4. Spieltag'!E42&gt;'4. Spieltag'!C42,'4. Spieltag'!F42,0))</f>
        <v>2</v>
      </c>
      <c r="AI36">
        <f>IF((AND(AH36=0,NOT(ISBLANK('4. Spieltag'!C42)),NOT(ISBLANK('4. Spieltag'!E42)))),'4. Spieltag'!B42,0)</f>
        <v>0</v>
      </c>
      <c r="AJ36">
        <f>IF((AND(AH36=0,NOT(ISBLANK('4. Spieltag'!C42)),NOT(ISBLANK('4. Spieltag'!E42)))),'4. Spieltag'!F42,0)</f>
        <v>0</v>
      </c>
      <c r="AK36">
        <f>IF(AH36='4. Spieltag'!B42,'4. Spieltag'!F42,IF(AH36='4. Spieltag'!F42,'4. Spieltag'!B42,0))</f>
        <v>4</v>
      </c>
      <c r="AM36">
        <f>IF('4. Spieltag'!H42&gt;'4. Spieltag'!J42,'4. Spieltag'!G42,IF('4. Spieltag'!J42&gt;'4. Spieltag'!H42,'4. Spieltag'!K42,0))</f>
        <v>8</v>
      </c>
      <c r="AN36">
        <f>IF((AND(AM36=0,NOT(ISBLANK('4. Spieltag'!H42)),NOT(ISBLANK('4. Spieltag'!J42)))),'4. Spieltag'!G42,0)</f>
        <v>0</v>
      </c>
      <c r="AO36">
        <f>IF((AND(AM36=0,NOT(ISBLANK('4. Spieltag'!H42)),NOT(ISBLANK('4. Spieltag'!J42)))),'4. Spieltag'!K42,0)</f>
        <v>0</v>
      </c>
      <c r="AP36">
        <f>IF(AM36='4. Spieltag'!G42,'4. Spieltag'!K42,IF(AM36='4. Spieltag'!K42,'4. Spieltag'!G42,0))</f>
        <v>6</v>
      </c>
      <c r="AS36">
        <f>IF('5. Spieltag'!C42&gt;'5. Spieltag'!E42,'5. Spieltag'!B42,IF('5. Spieltag'!E42&gt;'5. Spieltag'!C42,'5. Spieltag'!F42,0))</f>
        <v>2</v>
      </c>
      <c r="AT36">
        <f>IF((AND(AS36=0,NOT(ISBLANK('5. Spieltag'!C42)),NOT(ISBLANK('5. Spieltag'!E42)))),'5. Spieltag'!B42,0)</f>
        <v>0</v>
      </c>
      <c r="AU36">
        <f>IF((AND(AS36=0,NOT(ISBLANK('5. Spieltag'!C42)),NOT(ISBLANK('5. Spieltag'!E42)))),'5. Spieltag'!F42,0)</f>
        <v>0</v>
      </c>
      <c r="AV36">
        <f>IF(AS36='5. Spieltag'!B42,'5. Spieltag'!F42,IF(AS36='5. Spieltag'!F42,'5. Spieltag'!B42,0))</f>
        <v>8</v>
      </c>
      <c r="AX36">
        <f>IF('5. Spieltag'!H42&gt;'5. Spieltag'!J42,'5. Spieltag'!G42,IF('5. Spieltag'!J42&gt;'5. Spieltag'!H42,'5. Spieltag'!K42,0))</f>
        <v>5</v>
      </c>
      <c r="AY36">
        <f>IF((AND(AX36=0,NOT(ISBLANK('5. Spieltag'!H42)),NOT(ISBLANK('5. Spieltag'!J42)))),'5. Spieltag'!G42,0)</f>
        <v>0</v>
      </c>
      <c r="AZ36">
        <f>IF((AND(AX36=0,NOT(ISBLANK('5. Spieltag'!H42)),NOT(ISBLANK('5. Spieltag'!J42)))),'5. Spieltag'!K42,0)</f>
        <v>0</v>
      </c>
      <c r="BA36">
        <f>IF(AX36='5. Spieltag'!G42,'5. Spieltag'!K42,IF(AX36='5. Spieltag'!K42,'5. Spieltag'!G42,0))</f>
        <v>3</v>
      </c>
    </row>
    <row r="37" spans="1:53" x14ac:dyDescent="0.25">
      <c r="A37">
        <f>IF('1. Spieltag'!C43&gt;'1. Spieltag'!E43,'1. Spieltag'!B43,IF('1. Spieltag'!E43&gt;'1. Spieltag'!C43,'1. Spieltag'!F43,0))</f>
        <v>2</v>
      </c>
      <c r="B37">
        <f>IF((AND(A37=0,NOT(ISBLANK('1. Spieltag'!C43)),NOT(ISBLANK('1. Spieltag'!E43)))),'1. Spieltag'!B43,0)</f>
        <v>0</v>
      </c>
      <c r="C37">
        <f>IF((AND(A37=0,NOT(ISBLANK('1. Spieltag'!C43)),NOT(ISBLANK('1. Spieltag'!E43)))),'1. Spieltag'!F43,0)</f>
        <v>0</v>
      </c>
      <c r="D37">
        <f>IF(A37='1. Spieltag'!B43,'1. Spieltag'!F43,IF(A37='1. Spieltag'!F43,'1. Spieltag'!B43,0))</f>
        <v>6</v>
      </c>
      <c r="F37">
        <f>IF('1. Spieltag'!H43&gt;'1. Spieltag'!J43,'1. Spieltag'!G43,IF('1. Spieltag'!J43&gt;'1. Spieltag'!H43,'1. Spieltag'!K43,0))</f>
        <v>4</v>
      </c>
      <c r="G37">
        <f>IF((AND(F37=0,NOT(ISBLANK('1. Spieltag'!H43)),NOT(ISBLANK('1. Spieltag'!J43)))),'1. Spieltag'!G43,0)</f>
        <v>0</v>
      </c>
      <c r="H37">
        <f>IF((AND(F37=0,NOT(ISBLANK('1. Spieltag'!H43)),NOT(ISBLANK('1. Spieltag'!J43)))),'1. Spieltag'!K43,0)</f>
        <v>0</v>
      </c>
      <c r="I37">
        <f>IF(F37='1. Spieltag'!G43,'1. Spieltag'!K43,IF(F37='1. Spieltag'!K43,'1. Spieltag'!G43,0))</f>
        <v>1</v>
      </c>
      <c r="L37">
        <f>IF('2. Spieltag'!C43&gt;'2. Spieltag'!E43,'2. Spieltag'!B43,IF('2. Spieltag'!E43&gt;'2. Spieltag'!C43,'2. Spieltag'!F43,0))</f>
        <v>8</v>
      </c>
      <c r="M37">
        <f>IF((AND(L37=0,NOT(ISBLANK('2. Spieltag'!C43)),NOT(ISBLANK('2. Spieltag'!E43)))),'2. Spieltag'!B43,0)</f>
        <v>0</v>
      </c>
      <c r="N37">
        <f>IF((AND(L37=0,NOT(ISBLANK('2. Spieltag'!C43)),NOT(ISBLANK('2. Spieltag'!E43)))),'2. Spieltag'!F43,0)</f>
        <v>0</v>
      </c>
      <c r="O37">
        <f>IF(L37='2. Spieltag'!B43,'2. Spieltag'!F43,IF(L37='2. Spieltag'!F43,'2. Spieltag'!B43,0))</f>
        <v>9</v>
      </c>
      <c r="Q37">
        <f>IF('2. Spieltag'!H43&gt;'2. Spieltag'!J43,'2. Spieltag'!G43,IF('2. Spieltag'!J43&gt;'2. Spieltag'!H43,'2. Spieltag'!K43,0))</f>
        <v>5</v>
      </c>
      <c r="R37">
        <f>IF((AND(Q37=0,NOT(ISBLANK('2. Spieltag'!H43)),NOT(ISBLANK('2. Spieltag'!J43)))),'2. Spieltag'!G43,0)</f>
        <v>0</v>
      </c>
      <c r="S37">
        <f>IF((AND(Q37=0,NOT(ISBLANK('2. Spieltag'!H43)),NOT(ISBLANK('2. Spieltag'!J43)))),'2. Spieltag'!K43,0)</f>
        <v>0</v>
      </c>
      <c r="T37">
        <f>IF(Q37='2. Spieltag'!G43,'2. Spieltag'!K43,IF(Q37='2. Spieltag'!K43,'2. Spieltag'!G43,0))</f>
        <v>4</v>
      </c>
      <c r="W37">
        <f>IF('3. Spieltag'!C43&gt;'3. Spieltag'!E43,'3. Spieltag'!B43,IF('3. Spieltag'!E43&gt;'3. Spieltag'!C43,'3. Spieltag'!F43,0))</f>
        <v>2</v>
      </c>
      <c r="X37">
        <f>IF((AND(W37=0,NOT(ISBLANK('3. Spieltag'!C43)),NOT(ISBLANK('3. Spieltag'!E43)))),'3. Spieltag'!B43,0)</f>
        <v>0</v>
      </c>
      <c r="Y37">
        <f>IF((AND(W37=0,NOT(ISBLANK('3. Spieltag'!C43)),NOT(ISBLANK('3. Spieltag'!E43)))),'3. Spieltag'!F43,0)</f>
        <v>0</v>
      </c>
      <c r="Z37">
        <f>IF(W37='3. Spieltag'!B43,'3. Spieltag'!F43,IF(W37='3. Spieltag'!F43,'3. Spieltag'!B43,0))</f>
        <v>3</v>
      </c>
      <c r="AB37">
        <f>IF('3. Spieltag'!H43&gt;'3. Spieltag'!J43,'3. Spieltag'!G43,IF('3. Spieltag'!J43&gt;'3. Spieltag'!H43,'3. Spieltag'!K43,0))</f>
        <v>4</v>
      </c>
      <c r="AC37">
        <f>IF((AND(AB37=0,NOT(ISBLANK('3. Spieltag'!H43)),NOT(ISBLANK('3. Spieltag'!J43)))),'3. Spieltag'!G43,0)</f>
        <v>0</v>
      </c>
      <c r="AD37">
        <f>IF((AND(AB37=0,NOT(ISBLANK('3. Spieltag'!H43)),NOT(ISBLANK('3. Spieltag'!J43)))),'3. Spieltag'!K43,0)</f>
        <v>0</v>
      </c>
      <c r="AE37">
        <f>IF(AB37='3. Spieltag'!G43,'3. Spieltag'!K43,IF(AB37='3. Spieltag'!K43,'3. Spieltag'!G43,0))</f>
        <v>8</v>
      </c>
      <c r="AH37">
        <f>IF('4. Spieltag'!C43&gt;'4. Spieltag'!E43,'4. Spieltag'!B43,IF('4. Spieltag'!E43&gt;'4. Spieltag'!C43,'4. Spieltag'!F43,0))</f>
        <v>7</v>
      </c>
      <c r="AI37">
        <f>IF((AND(AH37=0,NOT(ISBLANK('4. Spieltag'!C43)),NOT(ISBLANK('4. Spieltag'!E43)))),'4. Spieltag'!B43,0)</f>
        <v>0</v>
      </c>
      <c r="AJ37">
        <f>IF((AND(AH37=0,NOT(ISBLANK('4. Spieltag'!C43)),NOT(ISBLANK('4. Spieltag'!E43)))),'4. Spieltag'!F43,0)</f>
        <v>0</v>
      </c>
      <c r="AK37">
        <f>IF(AH37='4. Spieltag'!B43,'4. Spieltag'!F43,IF(AH37='4. Spieltag'!F43,'4. Spieltag'!B43,0))</f>
        <v>3</v>
      </c>
      <c r="AM37">
        <f>IF('4. Spieltag'!H43&gt;'4. Spieltag'!J43,'4. Spieltag'!G43,IF('4. Spieltag'!J43&gt;'4. Spieltag'!H43,'4. Spieltag'!K43,0))</f>
        <v>5</v>
      </c>
      <c r="AN37">
        <f>IF((AND(AM37=0,NOT(ISBLANK('4. Spieltag'!H43)),NOT(ISBLANK('4. Spieltag'!J43)))),'4. Spieltag'!G43,0)</f>
        <v>0</v>
      </c>
      <c r="AO37">
        <f>IF((AND(AM37=0,NOT(ISBLANK('4. Spieltag'!H43)),NOT(ISBLANK('4. Spieltag'!J43)))),'4. Spieltag'!K43,0)</f>
        <v>0</v>
      </c>
      <c r="AP37">
        <f>IF(AM37='4. Spieltag'!G43,'4. Spieltag'!K43,IF(AM37='4. Spieltag'!K43,'4. Spieltag'!G43,0))</f>
        <v>9</v>
      </c>
      <c r="AS37">
        <f>IF('5. Spieltag'!C43&gt;'5. Spieltag'!E43,'5. Spieltag'!B43,IF('5. Spieltag'!E43&gt;'5. Spieltag'!C43,'5. Spieltag'!F43,0))</f>
        <v>6</v>
      </c>
      <c r="AT37">
        <f>IF((AND(AS37=0,NOT(ISBLANK('5. Spieltag'!C43)),NOT(ISBLANK('5. Spieltag'!E43)))),'5. Spieltag'!B43,0)</f>
        <v>0</v>
      </c>
      <c r="AU37">
        <f>IF((AND(AS37=0,NOT(ISBLANK('5. Spieltag'!C43)),NOT(ISBLANK('5. Spieltag'!E43)))),'5. Spieltag'!F43,0)</f>
        <v>0</v>
      </c>
      <c r="AV37">
        <f>IF(AS37='5. Spieltag'!B43,'5. Spieltag'!F43,IF(AS37='5. Spieltag'!F43,'5. Spieltag'!B43,0))</f>
        <v>1</v>
      </c>
      <c r="AX37">
        <f>IF('5. Spieltag'!H43&gt;'5. Spieltag'!J43,'5. Spieltag'!G43,IF('5. Spieltag'!J43&gt;'5. Spieltag'!H43,'5. Spieltag'!K43,0))</f>
        <v>9</v>
      </c>
      <c r="AY37">
        <f>IF((AND(AX37=0,NOT(ISBLANK('5. Spieltag'!H43)),NOT(ISBLANK('5. Spieltag'!J43)))),'5. Spieltag'!G43,0)</f>
        <v>0</v>
      </c>
      <c r="AZ37">
        <f>IF((AND(AX37=0,NOT(ISBLANK('5. Spieltag'!H43)),NOT(ISBLANK('5. Spieltag'!J43)))),'5. Spieltag'!K43,0)</f>
        <v>0</v>
      </c>
      <c r="BA37">
        <f>IF(AX37='5. Spieltag'!G43,'5. Spieltag'!K43,IF(AX37='5. Spieltag'!K43,'5. Spieltag'!G43,0))</f>
        <v>7</v>
      </c>
    </row>
    <row r="38" spans="1:53" x14ac:dyDescent="0.25">
      <c r="A38">
        <f>IF('1. Spieltag'!C44&gt;'1. Spieltag'!E44,'1. Spieltag'!B44,IF('1. Spieltag'!E44&gt;'1. Spieltag'!C44,'1. Spieltag'!F44,0))</f>
        <v>7</v>
      </c>
      <c r="B38">
        <f>IF((AND(A38=0,NOT(ISBLANK('1. Spieltag'!C44)),NOT(ISBLANK('1. Spieltag'!E44)))),'1. Spieltag'!B44,0)</f>
        <v>0</v>
      </c>
      <c r="C38">
        <f>IF((AND(A38=0,NOT(ISBLANK('1. Spieltag'!C44)),NOT(ISBLANK('1. Spieltag'!E44)))),'1. Spieltag'!F44,0)</f>
        <v>0</v>
      </c>
      <c r="D38">
        <f>IF(A38='1. Spieltag'!B44,'1. Spieltag'!F44,IF(A38='1. Spieltag'!F44,'1. Spieltag'!B44,0))</f>
        <v>3</v>
      </c>
      <c r="F38">
        <f>IF('1. Spieltag'!H44&gt;'1. Spieltag'!J44,'1. Spieltag'!G44,IF('1. Spieltag'!J44&gt;'1. Spieltag'!H44,'1. Spieltag'!K44,0))</f>
        <v>5</v>
      </c>
      <c r="G38">
        <f>IF((AND(F38=0,NOT(ISBLANK('1. Spieltag'!H44)),NOT(ISBLANK('1. Spieltag'!J44)))),'1. Spieltag'!G44,0)</f>
        <v>0</v>
      </c>
      <c r="H38">
        <f>IF((AND(F38=0,NOT(ISBLANK('1. Spieltag'!H44)),NOT(ISBLANK('1. Spieltag'!J44)))),'1. Spieltag'!K44,0)</f>
        <v>0</v>
      </c>
      <c r="I38">
        <f>IF(F38='1. Spieltag'!G44,'1. Spieltag'!K44,IF(F38='1. Spieltag'!K44,'1. Spieltag'!G44,0))</f>
        <v>9</v>
      </c>
      <c r="L38">
        <f>IF('2. Spieltag'!C44&gt;'2. Spieltag'!E44,'2. Spieltag'!B44,IF('2. Spieltag'!E44&gt;'2. Spieltag'!C44,'2. Spieltag'!F44,0))</f>
        <v>0</v>
      </c>
      <c r="M38">
        <f>IF((AND(L38=0,NOT(ISBLANK('2. Spieltag'!C44)),NOT(ISBLANK('2. Spieltag'!E44)))),'2. Spieltag'!B44,0)</f>
        <v>7</v>
      </c>
      <c r="N38">
        <f>IF((AND(L38=0,NOT(ISBLANK('2. Spieltag'!C44)),NOT(ISBLANK('2. Spieltag'!E44)))),'2. Spieltag'!F44,0)</f>
        <v>6</v>
      </c>
      <c r="O38">
        <f>IF(L38='2. Spieltag'!B44,'2. Spieltag'!F44,IF(L38='2. Spieltag'!F44,'2. Spieltag'!B44,0))</f>
        <v>0</v>
      </c>
      <c r="Q38">
        <f>IF('2. Spieltag'!H44&gt;'2. Spieltag'!J44,'2. Spieltag'!G44,IF('2. Spieltag'!J44&gt;'2. Spieltag'!H44,'2. Spieltag'!K44,0))</f>
        <v>3</v>
      </c>
      <c r="R38">
        <f>IF((AND(Q38=0,NOT(ISBLANK('2. Spieltag'!H44)),NOT(ISBLANK('2. Spieltag'!J44)))),'2. Spieltag'!G44,0)</f>
        <v>0</v>
      </c>
      <c r="S38">
        <f>IF((AND(Q38=0,NOT(ISBLANK('2. Spieltag'!H44)),NOT(ISBLANK('2. Spieltag'!J44)))),'2. Spieltag'!K44,0)</f>
        <v>0</v>
      </c>
      <c r="T38">
        <f>IF(Q38='2. Spieltag'!G44,'2. Spieltag'!K44,IF(Q38='2. Spieltag'!K44,'2. Spieltag'!G44,0))</f>
        <v>1</v>
      </c>
      <c r="W38">
        <f>IF('3. Spieltag'!C44&gt;'3. Spieltag'!E44,'3. Spieltag'!B44,IF('3. Spieltag'!E44&gt;'3. Spieltag'!C44,'3. Spieltag'!F44,0))</f>
        <v>7</v>
      </c>
      <c r="X38">
        <f>IF((AND(W38=0,NOT(ISBLANK('3. Spieltag'!C44)),NOT(ISBLANK('3. Spieltag'!E44)))),'3. Spieltag'!B44,0)</f>
        <v>0</v>
      </c>
      <c r="Y38">
        <f>IF((AND(W38=0,NOT(ISBLANK('3. Spieltag'!C44)),NOT(ISBLANK('3. Spieltag'!E44)))),'3. Spieltag'!F44,0)</f>
        <v>0</v>
      </c>
      <c r="Z38">
        <f>IF(W38='3. Spieltag'!B44,'3. Spieltag'!F44,IF(W38='3. Spieltag'!F44,'3. Spieltag'!B44,0))</f>
        <v>9</v>
      </c>
      <c r="AB38">
        <f>IF('3. Spieltag'!H44&gt;'3. Spieltag'!J44,'3. Spieltag'!G44,IF('3. Spieltag'!J44&gt;'3. Spieltag'!H44,'3. Spieltag'!K44,0))</f>
        <v>6</v>
      </c>
      <c r="AC38">
        <f>IF((AND(AB38=0,NOT(ISBLANK('3. Spieltag'!H44)),NOT(ISBLANK('3. Spieltag'!J44)))),'3. Spieltag'!G44,0)</f>
        <v>0</v>
      </c>
      <c r="AD38">
        <f>IF((AND(AB38=0,NOT(ISBLANK('3. Spieltag'!H44)),NOT(ISBLANK('3. Spieltag'!J44)))),'3. Spieltag'!K44,0)</f>
        <v>0</v>
      </c>
      <c r="AE38">
        <f>IF(AB38='3. Spieltag'!G44,'3. Spieltag'!K44,IF(AB38='3. Spieltag'!K44,'3. Spieltag'!G44,0))</f>
        <v>1</v>
      </c>
      <c r="AH38">
        <f>IF('4. Spieltag'!C44&gt;'4. Spieltag'!E44,'4. Spieltag'!B44,IF('4. Spieltag'!E44&gt;'4. Spieltag'!C44,'4. Spieltag'!F44,0))</f>
        <v>2</v>
      </c>
      <c r="AI38">
        <f>IF((AND(AH38=0,NOT(ISBLANK('4. Spieltag'!C44)),NOT(ISBLANK('4. Spieltag'!E44)))),'4. Spieltag'!B44,0)</f>
        <v>0</v>
      </c>
      <c r="AJ38">
        <f>IF((AND(AH38=0,NOT(ISBLANK('4. Spieltag'!C44)),NOT(ISBLANK('4. Spieltag'!E44)))),'4. Spieltag'!F44,0)</f>
        <v>0</v>
      </c>
      <c r="AK38">
        <f>IF(AH38='4. Spieltag'!B44,'4. Spieltag'!F44,IF(AH38='4. Spieltag'!F44,'4. Spieltag'!B44,0))</f>
        <v>1</v>
      </c>
      <c r="AM38">
        <f>IF('4. Spieltag'!H44&gt;'4. Spieltag'!J44,'4. Spieltag'!G44,IF('4. Spieltag'!J44&gt;'4. Spieltag'!H44,'4. Spieltag'!K44,0))</f>
        <v>0</v>
      </c>
      <c r="AN38">
        <f>IF((AND(AM38=0,NOT(ISBLANK('4. Spieltag'!H44)),NOT(ISBLANK('4. Spieltag'!J44)))),'4. Spieltag'!G44,0)</f>
        <v>0</v>
      </c>
      <c r="AO38">
        <f>IF((AND(AM38=0,NOT(ISBLANK('4. Spieltag'!H44)),NOT(ISBLANK('4. Spieltag'!J44)))),'4. Spieltag'!K44,0)</f>
        <v>0</v>
      </c>
      <c r="AP38" t="str">
        <f>IF(AM38='4. Spieltag'!G44,'4. Spieltag'!K44,IF(AM38='4. Spieltag'!K44,'4. Spieltag'!G44,0))</f>
        <v>Feld leer</v>
      </c>
      <c r="AS38">
        <f>IF('5. Spieltag'!C44&gt;'5. Spieltag'!E44,'5. Spieltag'!B44,IF('5. Spieltag'!E44&gt;'5. Spieltag'!C44,'5. Spieltag'!F44,0))</f>
        <v>4</v>
      </c>
      <c r="AT38">
        <f>IF((AND(AS38=0,NOT(ISBLANK('5. Spieltag'!C44)),NOT(ISBLANK('5. Spieltag'!E44)))),'5. Spieltag'!B44,0)</f>
        <v>0</v>
      </c>
      <c r="AU38">
        <f>IF((AND(AS38=0,NOT(ISBLANK('5. Spieltag'!C44)),NOT(ISBLANK('5. Spieltag'!E44)))),'5. Spieltag'!F44,0)</f>
        <v>0</v>
      </c>
      <c r="AV38">
        <f>IF(AS38='5. Spieltag'!B44,'5. Spieltag'!F44,IF(AS38='5. Spieltag'!F44,'5. Spieltag'!B44,0))</f>
        <v>3</v>
      </c>
      <c r="AX38">
        <f>IF('5. Spieltag'!H44&gt;'5. Spieltag'!J44,'5. Spieltag'!G44,IF('5. Spieltag'!J44&gt;'5. Spieltag'!H44,'5. Spieltag'!K44,0))</f>
        <v>2</v>
      </c>
      <c r="AY38">
        <f>IF((AND(AX38=0,NOT(ISBLANK('5. Spieltag'!H44)),NOT(ISBLANK('5. Spieltag'!J44)))),'5. Spieltag'!G44,0)</f>
        <v>0</v>
      </c>
      <c r="AZ38">
        <f>IF((AND(AX38=0,NOT(ISBLANK('5. Spieltag'!H44)),NOT(ISBLANK('5. Spieltag'!J44)))),'5. Spieltag'!K44,0)</f>
        <v>0</v>
      </c>
      <c r="BA38">
        <f>IF(AX38='5. Spieltag'!G44,'5. Spieltag'!K44,IF(AX38='5. Spieltag'!K44,'5. Spieltag'!G44,0))</f>
        <v>5</v>
      </c>
    </row>
    <row r="39" spans="1:53" x14ac:dyDescent="0.25">
      <c r="A39">
        <f>IF('1. Spieltag'!C45&gt;'1. Spieltag'!E45,'1. Spieltag'!B45,IF('1. Spieltag'!E45&gt;'1. Spieltag'!C45,'1. Spieltag'!F45,0))</f>
        <v>0</v>
      </c>
      <c r="B39">
        <f>IF((AND(A39=0,NOT(ISBLANK('1. Spieltag'!C45)),NOT(ISBLANK('1. Spieltag'!E45)))),'1. Spieltag'!B45,0)</f>
        <v>0</v>
      </c>
      <c r="C39">
        <f>IF((AND(A39=0,NOT(ISBLANK('1. Spieltag'!C45)),NOT(ISBLANK('1. Spieltag'!E45)))),'1. Spieltag'!F45,0)</f>
        <v>0</v>
      </c>
      <c r="D39" t="str">
        <f>IF(A39='1. Spieltag'!B45,'1. Spieltag'!F45,IF(A39='1. Spieltag'!F45,'1. Spieltag'!B45,0))</f>
        <v>Aufräumen</v>
      </c>
      <c r="F39">
        <f>IF('1. Spieltag'!H45&gt;'1. Spieltag'!J45,'1. Spieltag'!G45,IF('1. Spieltag'!J45&gt;'1. Spieltag'!H45,'1. Spieltag'!K45,0))</f>
        <v>0</v>
      </c>
      <c r="G39">
        <f>IF((AND(F39=0,NOT(ISBLANK('1. Spieltag'!H45)),NOT(ISBLANK('1. Spieltag'!J45)))),'1. Spieltag'!G45,0)</f>
        <v>0</v>
      </c>
      <c r="H39">
        <f>IF((AND(F39=0,NOT(ISBLANK('1. Spieltag'!H45)),NOT(ISBLANK('1. Spieltag'!J45)))),'1. Spieltag'!K45,0)</f>
        <v>0</v>
      </c>
      <c r="I39">
        <f>IF(F39='1. Spieltag'!G45,'1. Spieltag'!K45,IF(F39='1. Spieltag'!K45,'1. Spieltag'!G45,0))</f>
        <v>0</v>
      </c>
      <c r="L39">
        <f>IF('2. Spieltag'!C45&gt;'2. Spieltag'!E45,'2. Spieltag'!B45,IF('2. Spieltag'!E45&gt;'2. Spieltag'!C45,'2. Spieltag'!F45,0))</f>
        <v>0</v>
      </c>
      <c r="M39">
        <f>IF((AND(L39=0,NOT(ISBLANK('2. Spieltag'!C45)),NOT(ISBLANK('2. Spieltag'!E45)))),'2. Spieltag'!B45,0)</f>
        <v>0</v>
      </c>
      <c r="N39">
        <f>IF((AND(L39=0,NOT(ISBLANK('2. Spieltag'!C45)),NOT(ISBLANK('2. Spieltag'!E45)))),'2. Spieltag'!F45,0)</f>
        <v>0</v>
      </c>
      <c r="O39" t="str">
        <f>IF(L39='2. Spieltag'!B45,'2. Spieltag'!F45,IF(L39='2. Spieltag'!F45,'2. Spieltag'!B45,0))</f>
        <v>Aufräumen</v>
      </c>
      <c r="Q39">
        <f>IF('2. Spieltag'!H45&gt;'2. Spieltag'!J45,'2. Spieltag'!G45,IF('2. Spieltag'!J45&gt;'2. Spieltag'!H45,'2. Spieltag'!K45,0))</f>
        <v>0</v>
      </c>
      <c r="R39">
        <f>IF((AND(Q39=0,NOT(ISBLANK('2. Spieltag'!H45)),NOT(ISBLANK('2. Spieltag'!J45)))),'2. Spieltag'!G45,0)</f>
        <v>0</v>
      </c>
      <c r="S39">
        <f>IF((AND(Q39=0,NOT(ISBLANK('2. Spieltag'!H45)),NOT(ISBLANK('2. Spieltag'!J45)))),'2. Spieltag'!K45,0)</f>
        <v>0</v>
      </c>
      <c r="T39">
        <f>IF(Q39='2. Spieltag'!G45,'2. Spieltag'!K45,IF(Q39='2. Spieltag'!K45,'2. Spieltag'!G45,0))</f>
        <v>0</v>
      </c>
      <c r="W39">
        <f>IF('3. Spieltag'!C45&gt;'3. Spieltag'!E45,'3. Spieltag'!B45,IF('3. Spieltag'!E45&gt;'3. Spieltag'!C45,'3. Spieltag'!F45,0))</f>
        <v>0</v>
      </c>
      <c r="X39">
        <f>IF((AND(W39=0,NOT(ISBLANK('3. Spieltag'!C45)),NOT(ISBLANK('3. Spieltag'!E45)))),'3. Spieltag'!B45,0)</f>
        <v>0</v>
      </c>
      <c r="Y39">
        <f>IF((AND(W39=0,NOT(ISBLANK('3. Spieltag'!C45)),NOT(ISBLANK('3. Spieltag'!E45)))),'3. Spieltag'!F45,0)</f>
        <v>0</v>
      </c>
      <c r="Z39" t="str">
        <f>IF(W39='3. Spieltag'!B45,'3. Spieltag'!F45,IF(W39='3. Spieltag'!F45,'3. Spieltag'!B45,0))</f>
        <v>Aufräumen</v>
      </c>
      <c r="AB39">
        <f>IF('3. Spieltag'!H45&gt;'3. Spieltag'!J45,'3. Spieltag'!G45,IF('3. Spieltag'!J45&gt;'3. Spieltag'!H45,'3. Spieltag'!K45,0))</f>
        <v>0</v>
      </c>
      <c r="AC39">
        <f>IF((AND(AB39=0,NOT(ISBLANK('3. Spieltag'!H45)),NOT(ISBLANK('3. Spieltag'!J45)))),'3. Spieltag'!G45,0)</f>
        <v>0</v>
      </c>
      <c r="AD39">
        <f>IF((AND(AB39=0,NOT(ISBLANK('3. Spieltag'!H45)),NOT(ISBLANK('3. Spieltag'!J45)))),'3. Spieltag'!K45,0)</f>
        <v>0</v>
      </c>
      <c r="AE39">
        <f>IF(AB39='3. Spieltag'!G45,'3. Spieltag'!K45,IF(AB39='3. Spieltag'!K45,'3. Spieltag'!G45,0))</f>
        <v>0</v>
      </c>
      <c r="AH39">
        <f>IF('4. Spieltag'!C45&gt;'4. Spieltag'!E45,'4. Spieltag'!B45,IF('4. Spieltag'!E45&gt;'4. Spieltag'!C45,'4. Spieltag'!F45,0))</f>
        <v>0</v>
      </c>
      <c r="AI39">
        <f>IF((AND(AH39=0,NOT(ISBLANK('4. Spieltag'!C45)),NOT(ISBLANK('4. Spieltag'!E45)))),'4. Spieltag'!B45,0)</f>
        <v>0</v>
      </c>
      <c r="AJ39">
        <f>IF((AND(AH39=0,NOT(ISBLANK('4. Spieltag'!C45)),NOT(ISBLANK('4. Spieltag'!E45)))),'4. Spieltag'!F45,0)</f>
        <v>0</v>
      </c>
      <c r="AK39" t="str">
        <f>IF(AH39='4. Spieltag'!B45,'4. Spieltag'!F45,IF(AH39='4. Spieltag'!F45,'4. Spieltag'!B45,0))</f>
        <v>Aufräumen</v>
      </c>
      <c r="AM39">
        <f>IF('4. Spieltag'!H45&gt;'4. Spieltag'!J45,'4. Spieltag'!G45,IF('4. Spieltag'!J45&gt;'4. Spieltag'!H45,'4. Spieltag'!K45,0))</f>
        <v>0</v>
      </c>
      <c r="AN39">
        <f>IF((AND(AM39=0,NOT(ISBLANK('4. Spieltag'!H45)),NOT(ISBLANK('4. Spieltag'!J45)))),'4. Spieltag'!G45,0)</f>
        <v>0</v>
      </c>
      <c r="AO39">
        <f>IF((AND(AM39=0,NOT(ISBLANK('4. Spieltag'!H45)),NOT(ISBLANK('4. Spieltag'!J45)))),'4. Spieltag'!K45,0)</f>
        <v>0</v>
      </c>
      <c r="AP39">
        <f>IF(AM39='4. Spieltag'!G45,'4. Spieltag'!K45,IF(AM39='4. Spieltag'!K45,'4. Spieltag'!G45,0))</f>
        <v>0</v>
      </c>
      <c r="AS39">
        <f>IF('5. Spieltag'!C45&gt;'5. Spieltag'!E45,'5. Spieltag'!B45,IF('5. Spieltag'!E45&gt;'5. Spieltag'!C45,'5. Spieltag'!F45,0))</f>
        <v>0</v>
      </c>
      <c r="AT39">
        <f>IF((AND(AS39=0,NOT(ISBLANK('5. Spieltag'!C45)),NOT(ISBLANK('5. Spieltag'!E45)))),'5. Spieltag'!B45,0)</f>
        <v>0</v>
      </c>
      <c r="AU39">
        <f>IF((AND(AS39=0,NOT(ISBLANK('5. Spieltag'!C45)),NOT(ISBLANK('5. Spieltag'!E45)))),'5. Spieltag'!F45,0)</f>
        <v>0</v>
      </c>
      <c r="AV39" t="str">
        <f>IF(AS39='5. Spieltag'!B45,'5. Spieltag'!F45,IF(AS39='5. Spieltag'!F45,'5. Spieltag'!B45,0))</f>
        <v>Aufräumen</v>
      </c>
      <c r="AX39">
        <f>IF('5. Spieltag'!H45&gt;'5. Spieltag'!J45,'5. Spieltag'!G45,IF('5. Spieltag'!J45&gt;'5. Spieltag'!H45,'5. Spieltag'!K45,0))</f>
        <v>0</v>
      </c>
      <c r="AY39">
        <f>IF((AND(AX39=0,NOT(ISBLANK('5. Spieltag'!H45)),NOT(ISBLANK('5. Spieltag'!J45)))),'5. Spieltag'!G45,0)</f>
        <v>0</v>
      </c>
      <c r="AZ39">
        <f>IF((AND(AX39=0,NOT(ISBLANK('5. Spieltag'!H45)),NOT(ISBLANK('5. Spieltag'!J45)))),'5. Spieltag'!K45,0)</f>
        <v>0</v>
      </c>
      <c r="BA39">
        <f>IF(AX39='5. Spieltag'!G45,'5. Spieltag'!K45,IF(AX39='5. Spieltag'!K45,'5. Spieltag'!G45,0))</f>
        <v>0</v>
      </c>
    </row>
    <row r="40" spans="1:53" x14ac:dyDescent="0.25">
      <c r="A40">
        <f>IF('1. Spieltag'!C46&gt;'1. Spieltag'!E46,'1. Spieltag'!B46,IF('1. Spieltag'!E46&gt;'1. Spieltag'!C46,'1. Spieltag'!F46,0))</f>
        <v>0</v>
      </c>
      <c r="B40">
        <f>IF((AND(A40=0,NOT(ISBLANK('1. Spieltag'!C46)),NOT(ISBLANK('1. Spieltag'!E46)))),'1. Spieltag'!B46,0)</f>
        <v>0</v>
      </c>
      <c r="C40">
        <f>IF((AND(A40=0,NOT(ISBLANK('1. Spieltag'!C46)),NOT(ISBLANK('1. Spieltag'!E46)))),'1. Spieltag'!F46,0)</f>
        <v>0</v>
      </c>
      <c r="D40">
        <f>IF(A40='1. Spieltag'!B46,'1. Spieltag'!F46,IF(A40='1. Spieltag'!F46,'1. Spieltag'!B46,0))</f>
        <v>0</v>
      </c>
      <c r="F40">
        <f>IF('1. Spieltag'!H46&gt;'1. Spieltag'!J46,'1. Spieltag'!G46,IF('1. Spieltag'!J46&gt;'1. Spieltag'!H46,'1. Spieltag'!K46,0))</f>
        <v>0</v>
      </c>
      <c r="G40">
        <f>IF((AND(F40=0,NOT(ISBLANK('1. Spieltag'!H46)),NOT(ISBLANK('1. Spieltag'!J46)))),'1. Spieltag'!G46,0)</f>
        <v>0</v>
      </c>
      <c r="H40">
        <f>IF((AND(F40=0,NOT(ISBLANK('1. Spieltag'!H46)),NOT(ISBLANK('1. Spieltag'!J46)))),'1. Spieltag'!K46,0)</f>
        <v>0</v>
      </c>
      <c r="I40">
        <f>IF(F40='1. Spieltag'!G46,'1. Spieltag'!K46,IF(F40='1. Spieltag'!K46,'1. Spieltag'!G46,0))</f>
        <v>0</v>
      </c>
      <c r="L40">
        <f>IF('2. Spieltag'!C46&gt;'2. Spieltag'!E46,'2. Spieltag'!B46,IF('2. Spieltag'!E46&gt;'2. Spieltag'!C46,'2. Spieltag'!F46,0))</f>
        <v>0</v>
      </c>
      <c r="M40">
        <f>IF((AND(L40=0,NOT(ISBLANK('2. Spieltag'!C46)),NOT(ISBLANK('2. Spieltag'!E46)))),'2. Spieltag'!B46,0)</f>
        <v>0</v>
      </c>
      <c r="N40">
        <f>IF((AND(L40=0,NOT(ISBLANK('2. Spieltag'!C46)),NOT(ISBLANK('2. Spieltag'!E46)))),'2. Spieltag'!F46,0)</f>
        <v>0</v>
      </c>
      <c r="O40">
        <f>IF(L40='2. Spieltag'!B46,'2. Spieltag'!F46,IF(L40='2. Spieltag'!F46,'2. Spieltag'!B46,0))</f>
        <v>0</v>
      </c>
      <c r="Q40">
        <f>IF('2. Spieltag'!H46&gt;'2. Spieltag'!J46,'2. Spieltag'!G46,IF('2. Spieltag'!J46&gt;'2. Spieltag'!H46,'2. Spieltag'!K46,0))</f>
        <v>0</v>
      </c>
      <c r="R40">
        <f>IF((AND(Q40=0,NOT(ISBLANK('2. Spieltag'!H46)),NOT(ISBLANK('2. Spieltag'!J46)))),'2. Spieltag'!G46,0)</f>
        <v>0</v>
      </c>
      <c r="S40">
        <f>IF((AND(Q40=0,NOT(ISBLANK('2. Spieltag'!H46)),NOT(ISBLANK('2. Spieltag'!J46)))),'2. Spieltag'!K46,0)</f>
        <v>0</v>
      </c>
      <c r="T40">
        <f>IF(Q40='2. Spieltag'!G46,'2. Spieltag'!K46,IF(Q40='2. Spieltag'!K46,'2. Spieltag'!G46,0))</f>
        <v>0</v>
      </c>
      <c r="W40">
        <f>IF('3. Spieltag'!C46&gt;'3. Spieltag'!E46,'3. Spieltag'!B46,IF('3. Spieltag'!E46&gt;'3. Spieltag'!C46,'3. Spieltag'!F46,0))</f>
        <v>0</v>
      </c>
      <c r="X40">
        <f>IF((AND(W40=0,NOT(ISBLANK('3. Spieltag'!C46)),NOT(ISBLANK('3. Spieltag'!E46)))),'3. Spieltag'!B46,0)</f>
        <v>0</v>
      </c>
      <c r="Y40">
        <f>IF((AND(W40=0,NOT(ISBLANK('3. Spieltag'!C46)),NOT(ISBLANK('3. Spieltag'!E46)))),'3. Spieltag'!F46,0)</f>
        <v>0</v>
      </c>
      <c r="Z40">
        <f>IF(W40='3. Spieltag'!B46,'3. Spieltag'!F46,IF(W40='3. Spieltag'!F46,'3. Spieltag'!B46,0))</f>
        <v>0</v>
      </c>
      <c r="AB40">
        <f>IF('3. Spieltag'!H46&gt;'3. Spieltag'!J46,'3. Spieltag'!G46,IF('3. Spieltag'!J46&gt;'3. Spieltag'!H46,'3. Spieltag'!K46,0))</f>
        <v>0</v>
      </c>
      <c r="AC40">
        <f>IF((AND(AB40=0,NOT(ISBLANK('3. Spieltag'!H46)),NOT(ISBLANK('3. Spieltag'!J46)))),'3. Spieltag'!G46,0)</f>
        <v>0</v>
      </c>
      <c r="AD40">
        <f>IF((AND(AB40=0,NOT(ISBLANK('3. Spieltag'!H46)),NOT(ISBLANK('3. Spieltag'!J46)))),'3. Spieltag'!K46,0)</f>
        <v>0</v>
      </c>
      <c r="AE40">
        <f>IF(AB40='3. Spieltag'!G46,'3. Spieltag'!K46,IF(AB40='3. Spieltag'!K46,'3. Spieltag'!G46,0))</f>
        <v>0</v>
      </c>
      <c r="AH40">
        <f>IF('4. Spieltag'!C46&gt;'4. Spieltag'!E46,'4. Spieltag'!B46,IF('4. Spieltag'!E46&gt;'4. Spieltag'!C46,'4. Spieltag'!F46,0))</f>
        <v>0</v>
      </c>
      <c r="AI40">
        <f>IF((AND(AH40=0,NOT(ISBLANK('4. Spieltag'!C46)),NOT(ISBLANK('4. Spieltag'!E46)))),'4. Spieltag'!B46,0)</f>
        <v>0</v>
      </c>
      <c r="AJ40">
        <f>IF((AND(AH40=0,NOT(ISBLANK('4. Spieltag'!C46)),NOT(ISBLANK('4. Spieltag'!E46)))),'4. Spieltag'!F46,0)</f>
        <v>0</v>
      </c>
      <c r="AK40">
        <f>IF(AH40='4. Spieltag'!B46,'4. Spieltag'!F46,IF(AH40='4. Spieltag'!F46,'4. Spieltag'!B46,0))</f>
        <v>0</v>
      </c>
      <c r="AM40">
        <f>IF('4. Spieltag'!H46&gt;'4. Spieltag'!J46,'4. Spieltag'!G46,IF('4. Spieltag'!J46&gt;'4. Spieltag'!H46,'4. Spieltag'!K46,0))</f>
        <v>0</v>
      </c>
      <c r="AN40">
        <f>IF((AND(AM40=0,NOT(ISBLANK('4. Spieltag'!H46)),NOT(ISBLANK('4. Spieltag'!J46)))),'4. Spieltag'!G46,0)</f>
        <v>0</v>
      </c>
      <c r="AO40">
        <f>IF((AND(AM40=0,NOT(ISBLANK('4. Spieltag'!H46)),NOT(ISBLANK('4. Spieltag'!J46)))),'4. Spieltag'!K46,0)</f>
        <v>0</v>
      </c>
      <c r="AP40">
        <f>IF(AM40='4. Spieltag'!G46,'4. Spieltag'!K46,IF(AM40='4. Spieltag'!K46,'4. Spieltag'!G46,0))</f>
        <v>0</v>
      </c>
      <c r="AS40">
        <f>IF('5. Spieltag'!C46&gt;'5. Spieltag'!E46,'5. Spieltag'!B46,IF('5. Spieltag'!E46&gt;'5. Spieltag'!C46,'5. Spieltag'!F46,0))</f>
        <v>0</v>
      </c>
      <c r="AT40">
        <f>IF((AND(AS40=0,NOT(ISBLANK('5. Spieltag'!C46)),NOT(ISBLANK('5. Spieltag'!E46)))),'5. Spieltag'!B46,0)</f>
        <v>0</v>
      </c>
      <c r="AU40">
        <f>IF((AND(AS40=0,NOT(ISBLANK('5. Spieltag'!C46)),NOT(ISBLANK('5. Spieltag'!E46)))),'5. Spieltag'!F46,0)</f>
        <v>0</v>
      </c>
      <c r="AV40">
        <f>IF(AS40='5. Spieltag'!B46,'5. Spieltag'!F46,IF(AS40='5. Spieltag'!F46,'5. Spieltag'!B46,0))</f>
        <v>0</v>
      </c>
      <c r="AX40">
        <f>IF('5. Spieltag'!H46&gt;'5. Spieltag'!J46,'5. Spieltag'!G46,IF('5. Spieltag'!J46&gt;'5. Spieltag'!H46,'5. Spieltag'!K46,0))</f>
        <v>0</v>
      </c>
      <c r="AY40">
        <f>IF((AND(AX40=0,NOT(ISBLANK('5. Spieltag'!H46)),NOT(ISBLANK('5. Spieltag'!J46)))),'5. Spieltag'!G46,0)</f>
        <v>0</v>
      </c>
      <c r="AZ40">
        <f>IF((AND(AX40=0,NOT(ISBLANK('5. Spieltag'!H46)),NOT(ISBLANK('5. Spieltag'!J46)))),'5. Spieltag'!K46,0)</f>
        <v>0</v>
      </c>
      <c r="BA40">
        <f>IF(AX40='5. Spieltag'!G46,'5. Spieltag'!K46,IF(AX40='5. Spieltag'!K46,'5. Spieltag'!G46,0))</f>
        <v>0</v>
      </c>
    </row>
    <row r="41" spans="1:53" x14ac:dyDescent="0.25">
      <c r="A41">
        <f>IF('1. Spieltag'!C47&gt;'1. Spieltag'!E47,'1. Spieltag'!B47,IF('1. Spieltag'!E47&gt;'1. Spieltag'!C47,'1. Spieltag'!F47,0))</f>
        <v>0</v>
      </c>
      <c r="B41">
        <f>IF((AND(A41=0,NOT(ISBLANK('1. Spieltag'!C47)),NOT(ISBLANK('1. Spieltag'!E47)))),'1. Spieltag'!B47,0)</f>
        <v>0</v>
      </c>
      <c r="C41">
        <f>IF((AND(A41=0,NOT(ISBLANK('1. Spieltag'!C47)),NOT(ISBLANK('1. Spieltag'!E47)))),'1. Spieltag'!F47,0)</f>
        <v>0</v>
      </c>
      <c r="D41" t="str">
        <f>IF(A41='1. Spieltag'!B47,'1. Spieltag'!F47,IF(A41='1. Spieltag'!F47,'1. Spieltag'!B47,0))</f>
        <v>Speakertisch OPEN</v>
      </c>
      <c r="F41">
        <f>IF('1. Spieltag'!H47&gt;'1. Spieltag'!J47,'1. Spieltag'!G47,IF('1. Spieltag'!J47&gt;'1. Spieltag'!H47,'1. Spieltag'!K47,0))</f>
        <v>0</v>
      </c>
      <c r="G41">
        <f>IF((AND(F41=0,NOT(ISBLANK('1. Spieltag'!H47)),NOT(ISBLANK('1. Spieltag'!J47)))),'1. Spieltag'!G47,0)</f>
        <v>0</v>
      </c>
      <c r="H41">
        <f>IF((AND(F41=0,NOT(ISBLANK('1. Spieltag'!H47)),NOT(ISBLANK('1. Spieltag'!J47)))),'1. Spieltag'!K47,0)</f>
        <v>0</v>
      </c>
      <c r="I41">
        <f>IF(F41='1. Spieltag'!G47,'1. Spieltag'!K47,IF(F41='1. Spieltag'!K47,'1. Spieltag'!G47,0))</f>
        <v>0</v>
      </c>
      <c r="L41">
        <f>IF('2. Spieltag'!C47&gt;'2. Spieltag'!E47,'2. Spieltag'!B47,IF('2. Spieltag'!E47&gt;'2. Spieltag'!C47,'2. Spieltag'!F47,0))</f>
        <v>0</v>
      </c>
      <c r="M41">
        <f>IF((AND(L41=0,NOT(ISBLANK('2. Spieltag'!C47)),NOT(ISBLANK('2. Spieltag'!E47)))),'2. Spieltag'!B47,0)</f>
        <v>0</v>
      </c>
      <c r="N41">
        <f>IF((AND(L41=0,NOT(ISBLANK('2. Spieltag'!C47)),NOT(ISBLANK('2. Spieltag'!E47)))),'2. Spieltag'!F47,0)</f>
        <v>0</v>
      </c>
      <c r="O41" t="str">
        <f>IF(L41='2. Spieltag'!B47,'2. Spieltag'!F47,IF(L41='2. Spieltag'!F47,'2. Spieltag'!B47,0))</f>
        <v>Speakertisch OPEN</v>
      </c>
      <c r="Q41">
        <f>IF('2. Spieltag'!H47&gt;'2. Spieltag'!J47,'2. Spieltag'!G47,IF('2. Spieltag'!J47&gt;'2. Spieltag'!H47,'2. Spieltag'!K47,0))</f>
        <v>0</v>
      </c>
      <c r="R41">
        <f>IF((AND(Q41=0,NOT(ISBLANK('2. Spieltag'!H47)),NOT(ISBLANK('2. Spieltag'!J47)))),'2. Spieltag'!G47,0)</f>
        <v>0</v>
      </c>
      <c r="S41">
        <f>IF((AND(Q41=0,NOT(ISBLANK('2. Spieltag'!H47)),NOT(ISBLANK('2. Spieltag'!J47)))),'2. Spieltag'!K47,0)</f>
        <v>0</v>
      </c>
      <c r="T41">
        <f>IF(Q41='2. Spieltag'!G47,'2. Spieltag'!K47,IF(Q41='2. Spieltag'!K47,'2. Spieltag'!G47,0))</f>
        <v>0</v>
      </c>
      <c r="W41">
        <f>IF('3. Spieltag'!C47&gt;'3. Spieltag'!E47,'3. Spieltag'!B47,IF('3. Spieltag'!E47&gt;'3. Spieltag'!C47,'3. Spieltag'!F47,0))</f>
        <v>0</v>
      </c>
      <c r="X41">
        <f>IF((AND(W41=0,NOT(ISBLANK('3. Spieltag'!C47)),NOT(ISBLANK('3. Spieltag'!E47)))),'3. Spieltag'!B47,0)</f>
        <v>0</v>
      </c>
      <c r="Y41">
        <f>IF((AND(W41=0,NOT(ISBLANK('3. Spieltag'!C47)),NOT(ISBLANK('3. Spieltag'!E47)))),'3. Spieltag'!F47,0)</f>
        <v>0</v>
      </c>
      <c r="Z41" t="str">
        <f>IF(W41='3. Spieltag'!B47,'3. Spieltag'!F47,IF(W41='3. Spieltag'!F47,'3. Spieltag'!B47,0))</f>
        <v>Speakertisch OPEN</v>
      </c>
      <c r="AB41">
        <f>IF('3. Spieltag'!H47&gt;'3. Spieltag'!J47,'3. Spieltag'!G47,IF('3. Spieltag'!J47&gt;'3. Spieltag'!H47,'3. Spieltag'!K47,0))</f>
        <v>0</v>
      </c>
      <c r="AC41">
        <f>IF((AND(AB41=0,NOT(ISBLANK('3. Spieltag'!H47)),NOT(ISBLANK('3. Spieltag'!J47)))),'3. Spieltag'!G47,0)</f>
        <v>0</v>
      </c>
      <c r="AD41">
        <f>IF((AND(AB41=0,NOT(ISBLANK('3. Spieltag'!H47)),NOT(ISBLANK('3. Spieltag'!J47)))),'3. Spieltag'!K47,0)</f>
        <v>0</v>
      </c>
      <c r="AE41">
        <f>IF(AB41='3. Spieltag'!G47,'3. Spieltag'!K47,IF(AB41='3. Spieltag'!K47,'3. Spieltag'!G47,0))</f>
        <v>0</v>
      </c>
      <c r="AH41">
        <f>IF('4. Spieltag'!C47&gt;'4. Spieltag'!E47,'4. Spieltag'!B47,IF('4. Spieltag'!E47&gt;'4. Spieltag'!C47,'4. Spieltag'!F47,0))</f>
        <v>0</v>
      </c>
      <c r="AI41">
        <f>IF((AND(AH41=0,NOT(ISBLANK('4. Spieltag'!C47)),NOT(ISBLANK('4. Spieltag'!E47)))),'4. Spieltag'!B47,0)</f>
        <v>0</v>
      </c>
      <c r="AJ41">
        <f>IF((AND(AH41=0,NOT(ISBLANK('4. Spieltag'!C47)),NOT(ISBLANK('4. Spieltag'!E47)))),'4. Spieltag'!F47,0)</f>
        <v>0</v>
      </c>
      <c r="AK41" t="str">
        <f>IF(AH41='4. Spieltag'!B47,'4. Spieltag'!F47,IF(AH41='4. Spieltag'!F47,'4. Spieltag'!B47,0))</f>
        <v>Speakertisch OPEN</v>
      </c>
      <c r="AM41">
        <f>IF('4. Spieltag'!H47&gt;'4. Spieltag'!J47,'4. Spieltag'!G47,IF('4. Spieltag'!J47&gt;'4. Spieltag'!H47,'4. Spieltag'!K47,0))</f>
        <v>0</v>
      </c>
      <c r="AN41">
        <f>IF((AND(AM41=0,NOT(ISBLANK('4. Spieltag'!H47)),NOT(ISBLANK('4. Spieltag'!J47)))),'4. Spieltag'!G47,0)</f>
        <v>0</v>
      </c>
      <c r="AO41">
        <f>IF((AND(AM41=0,NOT(ISBLANK('4. Spieltag'!H47)),NOT(ISBLANK('4. Spieltag'!J47)))),'4. Spieltag'!K47,0)</f>
        <v>0</v>
      </c>
      <c r="AP41">
        <f>IF(AM41='4. Spieltag'!G47,'4. Spieltag'!K47,IF(AM41='4. Spieltag'!K47,'4. Spieltag'!G47,0))</f>
        <v>0</v>
      </c>
      <c r="AS41">
        <f>IF('5. Spieltag'!C47&gt;'5. Spieltag'!E47,'5. Spieltag'!B47,IF('5. Spieltag'!E47&gt;'5. Spieltag'!C47,'5. Spieltag'!F47,0))</f>
        <v>0</v>
      </c>
      <c r="AT41">
        <f>IF((AND(AS41=0,NOT(ISBLANK('5. Spieltag'!C47)),NOT(ISBLANK('5. Spieltag'!E47)))),'5. Spieltag'!B47,0)</f>
        <v>0</v>
      </c>
      <c r="AU41">
        <f>IF((AND(AS41=0,NOT(ISBLANK('5. Spieltag'!C47)),NOT(ISBLANK('5. Spieltag'!E47)))),'5. Spieltag'!F47,0)</f>
        <v>0</v>
      </c>
      <c r="AV41" t="str">
        <f>IF(AS41='5. Spieltag'!B47,'5. Spieltag'!F47,IF(AS41='5. Spieltag'!F47,'5. Spieltag'!B47,0))</f>
        <v>Speakertisch OPEN</v>
      </c>
      <c r="AX41">
        <f>IF('5. Spieltag'!H47&gt;'5. Spieltag'!J47,'5. Spieltag'!G47,IF('5. Spieltag'!J47&gt;'5. Spieltag'!H47,'5. Spieltag'!K47,0))</f>
        <v>0</v>
      </c>
      <c r="AY41">
        <f>IF((AND(AX41=0,NOT(ISBLANK('5. Spieltag'!H47)),NOT(ISBLANK('5. Spieltag'!J47)))),'5. Spieltag'!G47,0)</f>
        <v>0</v>
      </c>
      <c r="AZ41">
        <f>IF((AND(AX41=0,NOT(ISBLANK('5. Spieltag'!H47)),NOT(ISBLANK('5. Spieltag'!J47)))),'5. Spieltag'!K47,0)</f>
        <v>0</v>
      </c>
      <c r="BA41">
        <f>IF(AX41='5. Spieltag'!G47,'5. Spieltag'!K47,IF(AX41='5. Spieltag'!K47,'5. Spieltag'!G47,0))</f>
        <v>0</v>
      </c>
    </row>
    <row r="42" spans="1:53" x14ac:dyDescent="0.25">
      <c r="A42">
        <f>IF('1. Spieltag'!C48&gt;'1. Spieltag'!E48,'1. Spieltag'!B48,IF('1. Spieltag'!E48&gt;'1. Spieltag'!C48,'1. Spieltag'!F48,0))</f>
        <v>0</v>
      </c>
      <c r="B42">
        <f>IF((AND(A42=0,NOT(ISBLANK('1. Spieltag'!C48)),NOT(ISBLANK('1. Spieltag'!E48)))),'1. Spieltag'!B48,0)</f>
        <v>0</v>
      </c>
      <c r="C42">
        <f>IF((AND(A42=0,NOT(ISBLANK('1. Spieltag'!C48)),NOT(ISBLANK('1. Spieltag'!E48)))),'1. Spieltag'!F48,0)</f>
        <v>0</v>
      </c>
      <c r="D42" t="str">
        <f>IF(A42='1. Spieltag'!B48,'1. Spieltag'!F48,IF(A42='1. Spieltag'!F48,'1. Spieltag'!B48,0))</f>
        <v>Vor dem Input:</v>
      </c>
      <c r="F42">
        <f>IF('1. Spieltag'!H48&gt;'1. Spieltag'!J48,'1. Spieltag'!G48,IF('1. Spieltag'!J48&gt;'1. Spieltag'!H48,'1. Spieltag'!K48,0))</f>
        <v>0</v>
      </c>
      <c r="G42">
        <f>IF((AND(F42=0,NOT(ISBLANK('1. Spieltag'!H48)),NOT(ISBLANK('1. Spieltag'!J48)))),'1. Spieltag'!G48,0)</f>
        <v>0</v>
      </c>
      <c r="H42">
        <f>IF((AND(F42=0,NOT(ISBLANK('1. Spieltag'!H48)),NOT(ISBLANK('1. Spieltag'!J48)))),'1. Spieltag'!K48,0)</f>
        <v>0</v>
      </c>
      <c r="I42" t="str">
        <f>IF(F42='1. Spieltag'!G48,'1. Spieltag'!K48,IF(F42='1. Spieltag'!K48,'1. Spieltag'!G48,0))</f>
        <v>Nach dem Input:</v>
      </c>
      <c r="L42">
        <f>IF('2. Spieltag'!C48&gt;'2. Spieltag'!E48,'2. Spieltag'!B48,IF('2. Spieltag'!E48&gt;'2. Spieltag'!C48,'2. Spieltag'!F48,0))</f>
        <v>0</v>
      </c>
      <c r="M42">
        <f>IF((AND(L42=0,NOT(ISBLANK('2. Spieltag'!C48)),NOT(ISBLANK('2. Spieltag'!E48)))),'2. Spieltag'!B48,0)</f>
        <v>0</v>
      </c>
      <c r="N42">
        <f>IF((AND(L42=0,NOT(ISBLANK('2. Spieltag'!C48)),NOT(ISBLANK('2. Spieltag'!E48)))),'2. Spieltag'!F48,0)</f>
        <v>0</v>
      </c>
      <c r="O42" t="str">
        <f>IF(L42='2. Spieltag'!B48,'2. Spieltag'!F48,IF(L42='2. Spieltag'!F48,'2. Spieltag'!B48,0))</f>
        <v>Vor dem Input:</v>
      </c>
      <c r="Q42">
        <f>IF('2. Spieltag'!H48&gt;'2. Spieltag'!J48,'2. Spieltag'!G48,IF('2. Spieltag'!J48&gt;'2. Spieltag'!H48,'2. Spieltag'!K48,0))</f>
        <v>0</v>
      </c>
      <c r="R42">
        <f>IF((AND(Q42=0,NOT(ISBLANK('2. Spieltag'!H48)),NOT(ISBLANK('2. Spieltag'!J48)))),'2. Spieltag'!G48,0)</f>
        <v>0</v>
      </c>
      <c r="S42">
        <f>IF((AND(Q42=0,NOT(ISBLANK('2. Spieltag'!H48)),NOT(ISBLANK('2. Spieltag'!J48)))),'2. Spieltag'!K48,0)</f>
        <v>0</v>
      </c>
      <c r="T42" t="str">
        <f>IF(Q42='2. Spieltag'!G48,'2. Spieltag'!K48,IF(Q42='2. Spieltag'!K48,'2. Spieltag'!G48,0))</f>
        <v>Nach dem Input:</v>
      </c>
      <c r="W42">
        <f>IF('3. Spieltag'!C48&gt;'3. Spieltag'!E48,'3. Spieltag'!B48,IF('3. Spieltag'!E48&gt;'3. Spieltag'!C48,'3. Spieltag'!F48,0))</f>
        <v>0</v>
      </c>
      <c r="X42">
        <f>IF((AND(W42=0,NOT(ISBLANK('3. Spieltag'!C48)),NOT(ISBLANK('3. Spieltag'!E48)))),'3. Spieltag'!B48,0)</f>
        <v>0</v>
      </c>
      <c r="Y42">
        <f>IF((AND(W42=0,NOT(ISBLANK('3. Spieltag'!C48)),NOT(ISBLANK('3. Spieltag'!E48)))),'3. Spieltag'!F48,0)</f>
        <v>0</v>
      </c>
      <c r="Z42" t="str">
        <f>IF(W42='3. Spieltag'!B48,'3. Spieltag'!F48,IF(W42='3. Spieltag'!F48,'3. Spieltag'!B48,0))</f>
        <v>Vor dem Input:</v>
      </c>
      <c r="AB42">
        <f>IF('3. Spieltag'!H48&gt;'3. Spieltag'!J48,'3. Spieltag'!G48,IF('3. Spieltag'!J48&gt;'3. Spieltag'!H48,'3. Spieltag'!K48,0))</f>
        <v>0</v>
      </c>
      <c r="AC42">
        <f>IF((AND(AB42=0,NOT(ISBLANK('3. Spieltag'!H48)),NOT(ISBLANK('3. Spieltag'!J48)))),'3. Spieltag'!G48,0)</f>
        <v>0</v>
      </c>
      <c r="AD42">
        <f>IF((AND(AB42=0,NOT(ISBLANK('3. Spieltag'!H48)),NOT(ISBLANK('3. Spieltag'!J48)))),'3. Spieltag'!K48,0)</f>
        <v>0</v>
      </c>
      <c r="AE42" t="str">
        <f>IF(AB42='3. Spieltag'!G48,'3. Spieltag'!K48,IF(AB42='3. Spieltag'!K48,'3. Spieltag'!G48,0))</f>
        <v>Nach dem Input:</v>
      </c>
      <c r="AH42">
        <f>IF('4. Spieltag'!C48&gt;'4. Spieltag'!E48,'4. Spieltag'!B48,IF('4. Spieltag'!E48&gt;'4. Spieltag'!C48,'4. Spieltag'!F48,0))</f>
        <v>0</v>
      </c>
      <c r="AI42">
        <f>IF((AND(AH42=0,NOT(ISBLANK('4. Spieltag'!C48)),NOT(ISBLANK('4. Spieltag'!E48)))),'4. Spieltag'!B48,0)</f>
        <v>0</v>
      </c>
      <c r="AJ42">
        <f>IF((AND(AH42=0,NOT(ISBLANK('4. Spieltag'!C48)),NOT(ISBLANK('4. Spieltag'!E48)))),'4. Spieltag'!F48,0)</f>
        <v>0</v>
      </c>
      <c r="AK42" t="str">
        <f>IF(AH42='4. Spieltag'!B48,'4. Spieltag'!F48,IF(AH42='4. Spieltag'!F48,'4. Spieltag'!B48,0))</f>
        <v>Vor dem Input:</v>
      </c>
      <c r="AM42">
        <f>IF('4. Spieltag'!H48&gt;'4. Spieltag'!J48,'4. Spieltag'!G48,IF('4. Spieltag'!J48&gt;'4. Spieltag'!H48,'4. Spieltag'!K48,0))</f>
        <v>0</v>
      </c>
      <c r="AN42">
        <f>IF((AND(AM42=0,NOT(ISBLANK('4. Spieltag'!H48)),NOT(ISBLANK('4. Spieltag'!J48)))),'4. Spieltag'!G48,0)</f>
        <v>0</v>
      </c>
      <c r="AO42">
        <f>IF((AND(AM42=0,NOT(ISBLANK('4. Spieltag'!H48)),NOT(ISBLANK('4. Spieltag'!J48)))),'4. Spieltag'!K48,0)</f>
        <v>0</v>
      </c>
      <c r="AP42" t="str">
        <f>IF(AM42='4. Spieltag'!G48,'4. Spieltag'!K48,IF(AM42='4. Spieltag'!K48,'4. Spieltag'!G48,0))</f>
        <v>Nach dem Input:</v>
      </c>
      <c r="AS42">
        <f>IF('5. Spieltag'!C48&gt;'5. Spieltag'!E48,'5. Spieltag'!B48,IF('5. Spieltag'!E48&gt;'5. Spieltag'!C48,'5. Spieltag'!F48,0))</f>
        <v>0</v>
      </c>
      <c r="AT42">
        <f>IF((AND(AS42=0,NOT(ISBLANK('5. Spieltag'!C48)),NOT(ISBLANK('5. Spieltag'!E48)))),'5. Spieltag'!B48,0)</f>
        <v>0</v>
      </c>
      <c r="AU42">
        <f>IF((AND(AS42=0,NOT(ISBLANK('5. Spieltag'!C48)),NOT(ISBLANK('5. Spieltag'!E48)))),'5. Spieltag'!F48,0)</f>
        <v>0</v>
      </c>
      <c r="AV42" t="str">
        <f>IF(AS42='5. Spieltag'!B48,'5. Spieltag'!F48,IF(AS42='5. Spieltag'!F48,'5. Spieltag'!B48,0))</f>
        <v>Vor dem Input:</v>
      </c>
      <c r="AX42">
        <f>IF('5. Spieltag'!H48&gt;'5. Spieltag'!J48,'5. Spieltag'!G48,IF('5. Spieltag'!J48&gt;'5. Spieltag'!H48,'5. Spieltag'!K48,0))</f>
        <v>0</v>
      </c>
      <c r="AY42">
        <f>IF((AND(AX42=0,NOT(ISBLANK('5. Spieltag'!H48)),NOT(ISBLANK('5. Spieltag'!J48)))),'5. Spieltag'!G48,0)</f>
        <v>0</v>
      </c>
      <c r="AZ42">
        <f>IF((AND(AX42=0,NOT(ISBLANK('5. Spieltag'!H48)),NOT(ISBLANK('5. Spieltag'!J48)))),'5. Spieltag'!K48,0)</f>
        <v>0</v>
      </c>
      <c r="BA42" t="str">
        <f>IF(AX42='5. Spieltag'!G48,'5. Spieltag'!K48,IF(AX42='5. Spieltag'!K48,'5. Spieltag'!G48,0))</f>
        <v>Nach dem Input:</v>
      </c>
    </row>
    <row r="43" spans="1:53" x14ac:dyDescent="0.25">
      <c r="A43">
        <f>IF('1. Spieltag'!C49&gt;'1. Spieltag'!E49,'1. Spieltag'!B49,IF('1. Spieltag'!E49&gt;'1. Spieltag'!C49,'1. Spieltag'!F49,0))</f>
        <v>0</v>
      </c>
      <c r="B43">
        <f>IF((AND(A43=0,NOT(ISBLANK('1. Spieltag'!C49)),NOT(ISBLANK('1. Spieltag'!E49)))),'1. Spieltag'!B49,0)</f>
        <v>0</v>
      </c>
      <c r="C43">
        <f>IF((AND(A43=0,NOT(ISBLANK('1. Spieltag'!C49)),NOT(ISBLANK('1. Spieltag'!E49)))),'1. Spieltag'!F49,0)</f>
        <v>0</v>
      </c>
      <c r="D43" t="str">
        <f>IF(A43='1. Spieltag'!B49,'1. Spieltag'!F49,IF(A43='1. Spieltag'!F49,'1. Spieltag'!B49,0))</f>
        <v>Basel Hawks</v>
      </c>
      <c r="F43">
        <f>IF('1. Spieltag'!H49&gt;'1. Spieltag'!J49,'1. Spieltag'!G49,IF('1. Spieltag'!J49&gt;'1. Spieltag'!H49,'1. Spieltag'!K49,0))</f>
        <v>0</v>
      </c>
      <c r="G43">
        <f>IF((AND(F43=0,NOT(ISBLANK('1. Spieltag'!H49)),NOT(ISBLANK('1. Spieltag'!J49)))),'1. Spieltag'!G49,0)</f>
        <v>0</v>
      </c>
      <c r="H43">
        <f>IF((AND(F43=0,NOT(ISBLANK('1. Spieltag'!H49)),NOT(ISBLANK('1. Spieltag'!J49)))),'1. Spieltag'!K49,0)</f>
        <v>0</v>
      </c>
      <c r="I43" t="str">
        <f>IF(F43='1. Spieltag'!G49,'1. Spieltag'!K49,IF(F43='1. Spieltag'!K49,'1. Spieltag'!G49,0))</f>
        <v>Basel Hawks 2</v>
      </c>
      <c r="L43">
        <f>IF('2. Spieltag'!C49&gt;'2. Spieltag'!E49,'2. Spieltag'!B49,IF('2. Spieltag'!E49&gt;'2. Spieltag'!C49,'2. Spieltag'!F49,0))</f>
        <v>0</v>
      </c>
      <c r="M43">
        <f>IF((AND(L43=0,NOT(ISBLANK('2. Spieltag'!C49)),NOT(ISBLANK('2. Spieltag'!E49)))),'2. Spieltag'!B49,0)</f>
        <v>0</v>
      </c>
      <c r="N43">
        <f>IF((AND(L43=0,NOT(ISBLANK('2. Spieltag'!C49)),NOT(ISBLANK('2. Spieltag'!E49)))),'2. Spieltag'!F49,0)</f>
        <v>0</v>
      </c>
      <c r="O43" t="str">
        <f>IF(L43='2. Spieltag'!B49,'2. Spieltag'!F49,IF(L43='2. Spieltag'!F49,'2. Spieltag'!B49,0))</f>
        <v>Aigles Mulhouse</v>
      </c>
      <c r="Q43">
        <f>IF('2. Spieltag'!H49&gt;'2. Spieltag'!J49,'2. Spieltag'!G49,IF('2. Spieltag'!J49&gt;'2. Spieltag'!H49,'2. Spieltag'!K49,0))</f>
        <v>0</v>
      </c>
      <c r="R43">
        <f>IF((AND(Q43=0,NOT(ISBLANK('2. Spieltag'!H49)),NOT(ISBLANK('2. Spieltag'!J49)))),'2. Spieltag'!G49,0)</f>
        <v>0</v>
      </c>
      <c r="S43">
        <f>IF((AND(Q43=0,NOT(ISBLANK('2. Spieltag'!H49)),NOT(ISBLANK('2. Spieltag'!J49)))),'2. Spieltag'!K49,0)</f>
        <v>0</v>
      </c>
      <c r="T43" t="str">
        <f>IF(Q43='2. Spieltag'!G49,'2. Spieltag'!K49,IF(Q43='2. Spieltag'!K49,'2. Spieltag'!G49,0))</f>
        <v>Black Scorpions Floorball Liestal</v>
      </c>
      <c r="W43">
        <f>IF('3. Spieltag'!C49&gt;'3. Spieltag'!E49,'3. Spieltag'!B49,IF('3. Spieltag'!E49&gt;'3. Spieltag'!C49,'3. Spieltag'!F49,0))</f>
        <v>0</v>
      </c>
      <c r="X43">
        <f>IF((AND(W43=0,NOT(ISBLANK('3. Spieltag'!C49)),NOT(ISBLANK('3. Spieltag'!E49)))),'3. Spieltag'!B49,0)</f>
        <v>0</v>
      </c>
      <c r="Y43">
        <f>IF((AND(W43=0,NOT(ISBLANK('3. Spieltag'!C49)),NOT(ISBLANK('3. Spieltag'!E49)))),'3. Spieltag'!F49,0)</f>
        <v>0</v>
      </c>
      <c r="Z43" t="str">
        <f>IF(W43='3. Spieltag'!B49,'3. Spieltag'!F49,IF(W43='3. Spieltag'!F49,'3. Spieltag'!B49,0))</f>
        <v>Coyotes Bettingen</v>
      </c>
      <c r="AB43">
        <f>IF('5. Spieltag'!H49&gt;'5. Spieltag'!J49,'5. Spieltag'!G49,IF('5. Spieltag'!J49&gt;'5. Spieltag'!H49,'5. Spieltag'!K49,0))</f>
        <v>0</v>
      </c>
      <c r="AC43">
        <f>IF((AND(AB43=0,NOT(ISBLANK('5. Spieltag'!H49)),NOT(ISBLANK('5. Spieltag'!J49)))),'5. Spieltag'!G49,0)</f>
        <v>0</v>
      </c>
      <c r="AD43">
        <f>IF((AND(AB43=0,NOT(ISBLANK('5. Spieltag'!H49)),NOT(ISBLANK('5. Spieltag'!J49)))),'5. Spieltag'!K49,0)</f>
        <v>0</v>
      </c>
      <c r="AE43" t="str">
        <f>IF(AB43='5. Spieltag'!G49,'5. Spieltag'!K49,IF(AB43='5. Spieltag'!K49,'5. Spieltag'!G49,0))</f>
        <v>Jugendcafé Gelterkinden</v>
      </c>
      <c r="AH43">
        <f>IF('4. Spieltag'!C49&gt;'4. Spieltag'!E49,'4. Spieltag'!B49,IF('4. Spieltag'!E49&gt;'4. Spieltag'!C49,'4. Spieltag'!F49,0))</f>
        <v>0</v>
      </c>
      <c r="AI43">
        <f>IF((AND(AH43=0,NOT(ISBLANK('4. Spieltag'!C49)),NOT(ISBLANK('4. Spieltag'!E49)))),'4. Spieltag'!B49,0)</f>
        <v>0</v>
      </c>
      <c r="AJ43">
        <f>IF((AND(AH43=0,NOT(ISBLANK('4. Spieltag'!C49)),NOT(ISBLANK('4. Spieltag'!E49)))),'4. Spieltag'!F49,0)</f>
        <v>0</v>
      </c>
      <c r="AK43" t="str">
        <f>IF(AH43='4. Spieltag'!B49,'4. Spieltag'!F49,IF(AH43='4. Spieltag'!F49,'4. Spieltag'!B49,0))</f>
        <v>Torpedo Rümlingen 1</v>
      </c>
      <c r="AM43">
        <f>IF('4. Spieltag'!H49&gt;'4. Spieltag'!J49,'4. Spieltag'!G49,IF('4. Spieltag'!J49&gt;'4. Spieltag'!H49,'4. Spieltag'!K49,0))</f>
        <v>0</v>
      </c>
      <c r="AN43">
        <f>IF((AND(AM43=0,NOT(ISBLANK('4. Spieltag'!H49)),NOT(ISBLANK('4. Spieltag'!J49)))),'4. Spieltag'!G49,0)</f>
        <v>0</v>
      </c>
      <c r="AO43">
        <f>IF((AND(AM43=0,NOT(ISBLANK('4. Spieltag'!H49)),NOT(ISBLANK('4. Spieltag'!J49)))),'4. Spieltag'!K49,0)</f>
        <v>0</v>
      </c>
      <c r="AP43" t="str">
        <f>IF(AM43='4. Spieltag'!G49,'4. Spieltag'!K49,IF(AM43='4. Spieltag'!K49,'4. Spieltag'!G49,0))</f>
        <v>Torpedo Rümlingen 2</v>
      </c>
      <c r="AS43">
        <f>IF('5. Spieltag'!C49&gt;'5. Spieltag'!E49,'5. Spieltag'!B49,IF('5. Spieltag'!E49&gt;'5. Spieltag'!C49,'5. Spieltag'!F49,0))</f>
        <v>0</v>
      </c>
      <c r="AT43">
        <f>IF((AND(AS43=0,NOT(ISBLANK('5. Spieltag'!C49)),NOT(ISBLANK('5. Spieltag'!E49)))),'5. Spieltag'!B49,0)</f>
        <v>0</v>
      </c>
      <c r="AU43">
        <f>IF((AND(AS43=0,NOT(ISBLANK('5. Spieltag'!C49)),NOT(ISBLANK('5. Spieltag'!E49)))),'5. Spieltag'!F49,0)</f>
        <v>0</v>
      </c>
      <c r="AV43" t="str">
        <f>IF(AS43='5. Spieltag'!B49,'5. Spieltag'!F49,IF(AS43='5. Spieltag'!F49,'5. Spieltag'!B49,0))</f>
        <v>Gekkos Sissach</v>
      </c>
      <c r="AX43" t="e">
        <f>IF('5. Spieltag'!#REF!&gt;'5. Spieltag'!#REF!,'5. Spieltag'!#REF!,IF('5. Spieltag'!#REF!&gt;'5. Spieltag'!#REF!,'5. Spieltag'!#REF!,0))</f>
        <v>#REF!</v>
      </c>
      <c r="AY43" t="e">
        <f>IF((AND(AX43=0,NOT(ISBLANK('5. Spieltag'!#REF!)),NOT(ISBLANK('5. Spieltag'!#REF!)))),'5. Spieltag'!#REF!,0)</f>
        <v>#REF!</v>
      </c>
      <c r="AZ43" t="e">
        <f>IF((AND(AX43=0,NOT(ISBLANK('5. Spieltag'!#REF!)),NOT(ISBLANK('5. Spieltag'!#REF!)))),'5. Spieltag'!#REF!,0)</f>
        <v>#REF!</v>
      </c>
      <c r="BA43" t="e">
        <f>IF(AX43='5. Spieltag'!#REF!,'5. Spieltag'!#REF!,IF(AX43='5. Spieltag'!#REF!,'5. Spieltag'!#REF!,0))</f>
        <v>#REF!</v>
      </c>
    </row>
    <row r="44" spans="1:53" x14ac:dyDescent="0.25">
      <c r="A44">
        <f>IF('1. Spieltag'!C50&gt;'1. Spieltag'!E50,'1. Spieltag'!B50,IF('1. Spieltag'!E50&gt;'1. Spieltag'!C50,'1. Spieltag'!F50,0))</f>
        <v>0</v>
      </c>
      <c r="B44">
        <f>IF((AND(A44=0,NOT(ISBLANK('1. Spieltag'!C50)),NOT(ISBLANK('1. Spieltag'!E50)))),'1. Spieltag'!B50,0)</f>
        <v>0</v>
      </c>
      <c r="C44">
        <f>IF((AND(A44=0,NOT(ISBLANK('1. Spieltag'!C50)),NOT(ISBLANK('1. Spieltag'!E50)))),'1. Spieltag'!F50,0)</f>
        <v>0</v>
      </c>
      <c r="D44">
        <f>IF(A44='1. Spieltag'!B50,'1. Spieltag'!F50,IF(A44='1. Spieltag'!F50,'1. Spieltag'!B50,0))</f>
        <v>0</v>
      </c>
      <c r="F44">
        <f>IF('1. Spieltag'!H50&gt;'1. Spieltag'!J50,'1. Spieltag'!G50,IF('1. Spieltag'!J50&gt;'1. Spieltag'!H50,'1. Spieltag'!K50,0))</f>
        <v>0</v>
      </c>
      <c r="G44">
        <f>IF((AND(F44=0,NOT(ISBLANK('1. Spieltag'!H50)),NOT(ISBLANK('1. Spieltag'!J50)))),'1. Spieltag'!G50,0)</f>
        <v>0</v>
      </c>
      <c r="H44">
        <f>IF((AND(F44=0,NOT(ISBLANK('1. Spieltag'!H50)),NOT(ISBLANK('1. Spieltag'!J50)))),'1. Spieltag'!K50,0)</f>
        <v>0</v>
      </c>
      <c r="I44">
        <f>IF(F44='1. Spieltag'!G50,'1. Spieltag'!K50,IF(F44='1. Spieltag'!K50,'1. Spieltag'!G50,0))</f>
        <v>0</v>
      </c>
      <c r="L44">
        <f>IF('2. Spieltag'!C50&gt;'2. Spieltag'!E50,'2. Spieltag'!B50,IF('2. Spieltag'!E50&gt;'2. Spieltag'!C50,'2. Spieltag'!F50,0))</f>
        <v>0</v>
      </c>
      <c r="M44">
        <f>IF((AND(L44=0,NOT(ISBLANK('2. Spieltag'!C50)),NOT(ISBLANK('2. Spieltag'!E50)))),'2. Spieltag'!B50,0)</f>
        <v>0</v>
      </c>
      <c r="N44">
        <f>IF((AND(L44=0,NOT(ISBLANK('2. Spieltag'!C50)),NOT(ISBLANK('2. Spieltag'!E50)))),'2. Spieltag'!F50,0)</f>
        <v>0</v>
      </c>
      <c r="O44">
        <f>IF(L44='2. Spieltag'!B50,'2. Spieltag'!F50,IF(L44='2. Spieltag'!F50,'2. Spieltag'!B50,0))</f>
        <v>0</v>
      </c>
      <c r="Q44">
        <f>IF('2. Spieltag'!H50&gt;'2. Spieltag'!J50,'2. Spieltag'!G50,IF('2. Spieltag'!J50&gt;'2. Spieltag'!H50,'2. Spieltag'!K50,0))</f>
        <v>0</v>
      </c>
      <c r="R44">
        <f>IF((AND(Q44=0,NOT(ISBLANK('2. Spieltag'!H50)),NOT(ISBLANK('2. Spieltag'!J50)))),'2. Spieltag'!G50,0)</f>
        <v>0</v>
      </c>
      <c r="S44">
        <f>IF((AND(Q44=0,NOT(ISBLANK('2. Spieltag'!H50)),NOT(ISBLANK('2. Spieltag'!J50)))),'2. Spieltag'!K50,0)</f>
        <v>0</v>
      </c>
      <c r="T44">
        <f>IF(Q44='2. Spieltag'!G50,'2. Spieltag'!K50,IF(Q44='2. Spieltag'!K50,'2. Spieltag'!G50,0))</f>
        <v>0</v>
      </c>
      <c r="W44">
        <f>IF('3. Spieltag'!C50&gt;'3. Spieltag'!E50,'3. Spieltag'!B50,IF('3. Spieltag'!E50&gt;'3. Spieltag'!C50,'3. Spieltag'!F50,0))</f>
        <v>0</v>
      </c>
      <c r="X44">
        <f>IF((AND(W44=0,NOT(ISBLANK('3. Spieltag'!C50)),NOT(ISBLANK('3. Spieltag'!E50)))),'3. Spieltag'!B50,0)</f>
        <v>0</v>
      </c>
      <c r="Y44">
        <f>IF((AND(W44=0,NOT(ISBLANK('3. Spieltag'!C50)),NOT(ISBLANK('3. Spieltag'!E50)))),'3. Spieltag'!F50,0)</f>
        <v>0</v>
      </c>
      <c r="Z44">
        <f>IF(W44='3. Spieltag'!B50,'3. Spieltag'!F50,IF(W44='3. Spieltag'!F50,'3. Spieltag'!B50,0))</f>
        <v>0</v>
      </c>
      <c r="AB44">
        <f>IF('3. Spieltag'!H50&gt;'3. Spieltag'!J50,'3. Spieltag'!G50,IF('3. Spieltag'!J50&gt;'3. Spieltag'!H50,'3. Spieltag'!K50,0))</f>
        <v>0</v>
      </c>
      <c r="AC44">
        <f>IF((AND(AB44=0,NOT(ISBLANK('3. Spieltag'!H50)),NOT(ISBLANK('3. Spieltag'!J50)))),'3. Spieltag'!G50,0)</f>
        <v>0</v>
      </c>
      <c r="AD44">
        <f>IF((AND(AB44=0,NOT(ISBLANK('3. Spieltag'!H50)),NOT(ISBLANK('3. Spieltag'!J50)))),'3. Spieltag'!K50,0)</f>
        <v>0</v>
      </c>
      <c r="AE44">
        <f>IF(AB44='3. Spieltag'!G50,'3. Spieltag'!K50,IF(AB44='3. Spieltag'!K50,'3. Spieltag'!G50,0))</f>
        <v>0</v>
      </c>
      <c r="AH44">
        <f>IF('4. Spieltag'!C50&gt;'4. Spieltag'!E50,'4. Spieltag'!B50,IF('4. Spieltag'!E50&gt;'4. Spieltag'!C50,'4. Spieltag'!F50,0))</f>
        <v>0</v>
      </c>
      <c r="AI44">
        <f>IF((AND(AH44=0,NOT(ISBLANK('4. Spieltag'!C50)),NOT(ISBLANK('4. Spieltag'!E50)))),'4. Spieltag'!B50,0)</f>
        <v>0</v>
      </c>
      <c r="AJ44">
        <f>IF((AND(AH44=0,NOT(ISBLANK('4. Spieltag'!C50)),NOT(ISBLANK('4. Spieltag'!E50)))),'4. Spieltag'!F50,0)</f>
        <v>0</v>
      </c>
      <c r="AK44">
        <f>IF(AH44='4. Spieltag'!B50,'4. Spieltag'!F50,IF(AH44='4. Spieltag'!F50,'4. Spieltag'!B50,0))</f>
        <v>0</v>
      </c>
      <c r="AM44">
        <f>IF('4. Spieltag'!H50&gt;'4. Spieltag'!J50,'4. Spieltag'!G50,IF('4. Spieltag'!J50&gt;'4. Spieltag'!H50,'4. Spieltag'!K50,0))</f>
        <v>0</v>
      </c>
      <c r="AN44">
        <f>IF((AND(AM44=0,NOT(ISBLANK('4. Spieltag'!H50)),NOT(ISBLANK('4. Spieltag'!J50)))),'4. Spieltag'!G50,0)</f>
        <v>0</v>
      </c>
      <c r="AO44">
        <f>IF((AND(AM44=0,NOT(ISBLANK('4. Spieltag'!H50)),NOT(ISBLANK('4. Spieltag'!J50)))),'4. Spieltag'!K50,0)</f>
        <v>0</v>
      </c>
      <c r="AP44">
        <f>IF(AM44='4. Spieltag'!G50,'4. Spieltag'!K50,IF(AM44='4. Spieltag'!K50,'4. Spieltag'!G50,0))</f>
        <v>0</v>
      </c>
      <c r="AS44">
        <f>IF('5. Spieltag'!C50&gt;'5. Spieltag'!E50,'5. Spieltag'!B50,IF('5. Spieltag'!E50&gt;'5. Spieltag'!C50,'5. Spieltag'!F50,0))</f>
        <v>0</v>
      </c>
      <c r="AT44">
        <f>IF((AND(AS44=0,NOT(ISBLANK('5. Spieltag'!C50)),NOT(ISBLANK('5. Spieltag'!E50)))),'5. Spieltag'!B50,0)</f>
        <v>0</v>
      </c>
      <c r="AU44">
        <f>IF((AND(AS44=0,NOT(ISBLANK('5. Spieltag'!C50)),NOT(ISBLANK('5. Spieltag'!E50)))),'5. Spieltag'!F50,0)</f>
        <v>0</v>
      </c>
      <c r="AV44">
        <f>IF(AS44='5. Spieltag'!B50,'5. Spieltag'!F50,IF(AS44='5. Spieltag'!F50,'5. Spieltag'!B50,0))</f>
        <v>0</v>
      </c>
      <c r="AX44">
        <f>IF('5. Spieltag'!H50&gt;'5. Spieltag'!J50,'5. Spieltag'!G50,IF('5. Spieltag'!J50&gt;'5. Spieltag'!H50,'5. Spieltag'!K50,0))</f>
        <v>0</v>
      </c>
      <c r="AY44">
        <f>IF((AND(AX44=0,NOT(ISBLANK('5. Spieltag'!H50)),NOT(ISBLANK('5. Spieltag'!J50)))),'5. Spieltag'!G50,0)</f>
        <v>0</v>
      </c>
      <c r="AZ44">
        <f>IF((AND(AX44=0,NOT(ISBLANK('5. Spieltag'!H50)),NOT(ISBLANK('5. Spieltag'!J50)))),'5. Spieltag'!K50,0)</f>
        <v>0</v>
      </c>
      <c r="BA44">
        <f>IF(AX44='5. Spieltag'!G50,'5. Spieltag'!K50,IF(AX44='5. Spieltag'!K50,'5. Spieltag'!G50,0))</f>
        <v>0</v>
      </c>
    </row>
    <row r="45" spans="1:53" x14ac:dyDescent="0.25">
      <c r="A45">
        <f>IF('1. Spieltag'!C51&gt;'1. Spieltag'!E51,'1. Spieltag'!B51,IF('1. Spieltag'!E51&gt;'1. Spieltag'!C51,'1. Spieltag'!F51,0))</f>
        <v>0</v>
      </c>
      <c r="B45">
        <f>IF((AND(A45=0,NOT(ISBLANK('1. Spieltag'!C51)),NOT(ISBLANK('1. Spieltag'!E51)))),'1. Spieltag'!B51,0)</f>
        <v>0</v>
      </c>
      <c r="C45">
        <f>IF((AND(A45=0,NOT(ISBLANK('1. Spieltag'!C51)),NOT(ISBLANK('1. Spieltag'!E51)))),'1. Spieltag'!F51,0)</f>
        <v>0</v>
      </c>
      <c r="D45">
        <f>IF(A45='1. Spieltag'!B51,'1. Spieltag'!F51,IF(A45='1. Spieltag'!F51,'1. Spieltag'!B51,0))</f>
        <v>0</v>
      </c>
      <c r="F45">
        <f>IF('1. Spieltag'!H51&gt;'1. Spieltag'!J51,'1. Spieltag'!G51,IF('1. Spieltag'!J51&gt;'1. Spieltag'!H51,'1. Spieltag'!K51,0))</f>
        <v>0</v>
      </c>
      <c r="G45">
        <f>IF((AND(F45=0,NOT(ISBLANK('1. Spieltag'!H51)),NOT(ISBLANK('1. Spieltag'!J51)))),'1. Spieltag'!G51,0)</f>
        <v>0</v>
      </c>
      <c r="H45">
        <f>IF((AND(F45=0,NOT(ISBLANK('1. Spieltag'!H51)),NOT(ISBLANK('1. Spieltag'!J51)))),'1. Spieltag'!K51,0)</f>
        <v>0</v>
      </c>
      <c r="I45">
        <f>IF(F45='1. Spieltag'!G51,'1. Spieltag'!K51,IF(F45='1. Spieltag'!K51,'1. Spieltag'!G51,0))</f>
        <v>0</v>
      </c>
      <c r="L45">
        <f>IF('2. Spieltag'!C51&gt;'2. Spieltag'!E51,'2. Spieltag'!B51,IF('2. Spieltag'!E51&gt;'2. Spieltag'!C51,'2. Spieltag'!F51,0))</f>
        <v>0</v>
      </c>
      <c r="M45">
        <f>IF((AND(L45=0,NOT(ISBLANK('2. Spieltag'!C51)),NOT(ISBLANK('2. Spieltag'!E51)))),'2. Spieltag'!B51,0)</f>
        <v>0</v>
      </c>
      <c r="N45">
        <f>IF((AND(L45=0,NOT(ISBLANK('2. Spieltag'!C51)),NOT(ISBLANK('2. Spieltag'!E51)))),'2. Spieltag'!F51,0)</f>
        <v>0</v>
      </c>
      <c r="O45">
        <f>IF(L45='2. Spieltag'!B51,'2. Spieltag'!F51,IF(L45='2. Spieltag'!F51,'2. Spieltag'!B51,0))</f>
        <v>0</v>
      </c>
      <c r="Q45">
        <f>IF('2. Spieltag'!H51&gt;'2. Spieltag'!J51,'2. Spieltag'!G51,IF('2. Spieltag'!J51&gt;'2. Spieltag'!H51,'2. Spieltag'!K51,0))</f>
        <v>0</v>
      </c>
      <c r="R45">
        <f>IF((AND(Q45=0,NOT(ISBLANK('2. Spieltag'!H51)),NOT(ISBLANK('2. Spieltag'!J51)))),'2. Spieltag'!G51,0)</f>
        <v>0</v>
      </c>
      <c r="S45">
        <f>IF((AND(Q45=0,NOT(ISBLANK('2. Spieltag'!H51)),NOT(ISBLANK('2. Spieltag'!J51)))),'2. Spieltag'!K51,0)</f>
        <v>0</v>
      </c>
      <c r="T45">
        <f>IF(Q45='2. Spieltag'!G51,'2. Spieltag'!K51,IF(Q45='2. Spieltag'!K51,'2. Spieltag'!G51,0))</f>
        <v>0</v>
      </c>
      <c r="W45">
        <f>IF('3. Spieltag'!C51&gt;'3. Spieltag'!E51,'3. Spieltag'!B51,IF('3. Spieltag'!E51&gt;'3. Spieltag'!C51,'3. Spieltag'!F51,0))</f>
        <v>0</v>
      </c>
      <c r="X45">
        <f>IF((AND(W45=0,NOT(ISBLANK('3. Spieltag'!C51)),NOT(ISBLANK('3. Spieltag'!E51)))),'3. Spieltag'!B51,0)</f>
        <v>0</v>
      </c>
      <c r="Y45">
        <f>IF((AND(W45=0,NOT(ISBLANK('3. Spieltag'!C51)),NOT(ISBLANK('3. Spieltag'!E51)))),'3. Spieltag'!F51,0)</f>
        <v>0</v>
      </c>
      <c r="Z45">
        <f>IF(W45='3. Spieltag'!B51,'3. Spieltag'!F51,IF(W45='3. Spieltag'!F51,'3. Spieltag'!B51,0))</f>
        <v>0</v>
      </c>
      <c r="AB45">
        <f>IF('3. Spieltag'!H51&gt;'3. Spieltag'!J51,'3. Spieltag'!G51,IF('3. Spieltag'!J51&gt;'3. Spieltag'!H51,'3. Spieltag'!K51,0))</f>
        <v>0</v>
      </c>
      <c r="AC45">
        <f>IF((AND(AB45=0,NOT(ISBLANK('3. Spieltag'!H51)),NOT(ISBLANK('3. Spieltag'!J51)))),'3. Spieltag'!G51,0)</f>
        <v>0</v>
      </c>
      <c r="AD45">
        <f>IF((AND(AB45=0,NOT(ISBLANK('3. Spieltag'!H51)),NOT(ISBLANK('3. Spieltag'!J51)))),'3. Spieltag'!K51,0)</f>
        <v>0</v>
      </c>
      <c r="AE45">
        <f>IF(AB45='3. Spieltag'!G51,'3. Spieltag'!K51,IF(AB45='3. Spieltag'!K51,'3. Spieltag'!G51,0))</f>
        <v>0</v>
      </c>
      <c r="AH45">
        <f>IF('4. Spieltag'!C51&gt;'4. Spieltag'!E51,'4. Spieltag'!B51,IF('4. Spieltag'!E51&gt;'4. Spieltag'!C51,'4. Spieltag'!F51,0))</f>
        <v>0</v>
      </c>
      <c r="AI45">
        <f>IF((AND(AH45=0,NOT(ISBLANK('4. Spieltag'!C51)),NOT(ISBLANK('4. Spieltag'!E51)))),'4. Spieltag'!B51,0)</f>
        <v>0</v>
      </c>
      <c r="AJ45">
        <f>IF((AND(AH45=0,NOT(ISBLANK('4. Spieltag'!C51)),NOT(ISBLANK('4. Spieltag'!E51)))),'4. Spieltag'!F51,0)</f>
        <v>0</v>
      </c>
      <c r="AK45">
        <f>IF(AH45='4. Spieltag'!B51,'4. Spieltag'!F51,IF(AH45='4. Spieltag'!F51,'4. Spieltag'!B51,0))</f>
        <v>0</v>
      </c>
      <c r="AM45">
        <f>IF('4. Spieltag'!H51&gt;'4. Spieltag'!J51,'4. Spieltag'!G51,IF('4. Spieltag'!J51&gt;'4. Spieltag'!H51,'4. Spieltag'!K51,0))</f>
        <v>0</v>
      </c>
      <c r="AN45">
        <f>IF((AND(AM45=0,NOT(ISBLANK('4. Spieltag'!H51)),NOT(ISBLANK('4. Spieltag'!J51)))),'4. Spieltag'!G51,0)</f>
        <v>0</v>
      </c>
      <c r="AO45">
        <f>IF((AND(AM45=0,NOT(ISBLANK('4. Spieltag'!H51)),NOT(ISBLANK('4. Spieltag'!J51)))),'4. Spieltag'!K51,0)</f>
        <v>0</v>
      </c>
      <c r="AP45">
        <f>IF(AM45='4. Spieltag'!G51,'4. Spieltag'!K51,IF(AM45='4. Spieltag'!K51,'4. Spieltag'!G51,0))</f>
        <v>0</v>
      </c>
      <c r="AS45">
        <f>IF('5. Spieltag'!C51&gt;'5. Spieltag'!E51,'5. Spieltag'!B51,IF('5. Spieltag'!E51&gt;'5. Spieltag'!C51,'5. Spieltag'!F51,0))</f>
        <v>0</v>
      </c>
      <c r="AT45">
        <f>IF((AND(AS45=0,NOT(ISBLANK('5. Spieltag'!C51)),NOT(ISBLANK('5. Spieltag'!E51)))),'5. Spieltag'!B51,0)</f>
        <v>0</v>
      </c>
      <c r="AU45">
        <f>IF((AND(AS45=0,NOT(ISBLANK('5. Spieltag'!C51)),NOT(ISBLANK('5. Spieltag'!E51)))),'5. Spieltag'!F51,0)</f>
        <v>0</v>
      </c>
      <c r="AV45">
        <f>IF(AS45='5. Spieltag'!B51,'5. Spieltag'!F51,IF(AS45='5. Spieltag'!F51,'5. Spieltag'!B51,0))</f>
        <v>0</v>
      </c>
      <c r="AX45">
        <f>IF('5. Spieltag'!H51&gt;'5. Spieltag'!J51,'5. Spieltag'!G51,IF('5. Spieltag'!J51&gt;'5. Spieltag'!H51,'5. Spieltag'!K51,0))</f>
        <v>0</v>
      </c>
      <c r="AY45">
        <f>IF((AND(AX45=0,NOT(ISBLANK('5. Spieltag'!H51)),NOT(ISBLANK('5. Spieltag'!J51)))),'5. Spieltag'!G51,0)</f>
        <v>0</v>
      </c>
      <c r="AZ45">
        <f>IF((AND(AX45=0,NOT(ISBLANK('5. Spieltag'!H51)),NOT(ISBLANK('5. Spieltag'!J51)))),'5. Spieltag'!K51,0)</f>
        <v>0</v>
      </c>
      <c r="BA45">
        <f>IF(AX45='5. Spieltag'!G51,'5. Spieltag'!K51,IF(AX45='5. Spieltag'!K51,'5. Spieltag'!G51,0))</f>
        <v>0</v>
      </c>
    </row>
    <row r="46" spans="1:53" x14ac:dyDescent="0.25">
      <c r="A46">
        <f>IF('1. Spieltag'!C52&gt;'1. Spieltag'!E52,'1. Spieltag'!B52,IF('1. Spieltag'!E52&gt;'1. Spieltag'!C52,'1. Spieltag'!F52,0))</f>
        <v>0</v>
      </c>
      <c r="B46">
        <f>IF((AND(A46=0,NOT(ISBLANK('1. Spieltag'!C52)),NOT(ISBLANK('1. Spieltag'!E52)))),'1. Spieltag'!B52,0)</f>
        <v>0</v>
      </c>
      <c r="C46">
        <f>IF((AND(A46=0,NOT(ISBLANK('1. Spieltag'!C52)),NOT(ISBLANK('1. Spieltag'!E52)))),'1. Spieltag'!F52,0)</f>
        <v>0</v>
      </c>
      <c r="D46">
        <f>IF(A46='1. Spieltag'!B52,'1. Spieltag'!F52,IF(A46='1. Spieltag'!F52,'1. Spieltag'!B52,0))</f>
        <v>0</v>
      </c>
      <c r="F46">
        <f>IF('1. Spieltag'!H52&gt;'1. Spieltag'!J52,'1. Spieltag'!G52,IF('1. Spieltag'!J52&gt;'1. Spieltag'!H52,'1. Spieltag'!K52,0))</f>
        <v>0</v>
      </c>
      <c r="G46">
        <f>IF((AND(F46=0,NOT(ISBLANK('1. Spieltag'!H52)),NOT(ISBLANK('1. Spieltag'!J52)))),'1. Spieltag'!G52,0)</f>
        <v>0</v>
      </c>
      <c r="H46">
        <f>IF((AND(F46=0,NOT(ISBLANK('1. Spieltag'!H52)),NOT(ISBLANK('1. Spieltag'!J52)))),'1. Spieltag'!K52,0)</f>
        <v>0</v>
      </c>
      <c r="I46">
        <f>IF(F46='1. Spieltag'!G52,'1. Spieltag'!K52,IF(F46='1. Spieltag'!K52,'1. Spieltag'!G52,0))</f>
        <v>0</v>
      </c>
      <c r="L46">
        <f>IF('2. Spieltag'!C52&gt;'2. Spieltag'!E52,'2. Spieltag'!B52,IF('2. Spieltag'!E52&gt;'2. Spieltag'!C52,'2. Spieltag'!F52,0))</f>
        <v>0</v>
      </c>
      <c r="M46">
        <f>IF((AND(L46=0,NOT(ISBLANK('2. Spieltag'!C52)),NOT(ISBLANK('2. Spieltag'!E52)))),'2. Spieltag'!B52,0)</f>
        <v>0</v>
      </c>
      <c r="N46">
        <f>IF((AND(L46=0,NOT(ISBLANK('2. Spieltag'!C52)),NOT(ISBLANK('2. Spieltag'!E52)))),'2. Spieltag'!F52,0)</f>
        <v>0</v>
      </c>
      <c r="O46">
        <f>IF(L46='2. Spieltag'!B52,'2. Spieltag'!F52,IF(L46='2. Spieltag'!F52,'2. Spieltag'!B52,0))</f>
        <v>0</v>
      </c>
      <c r="Q46">
        <f>IF('2. Spieltag'!H52&gt;'2. Spieltag'!J52,'2. Spieltag'!G52,IF('2. Spieltag'!J52&gt;'2. Spieltag'!H52,'2. Spieltag'!K52,0))</f>
        <v>0</v>
      </c>
      <c r="R46">
        <f>IF((AND(Q46=0,NOT(ISBLANK('2. Spieltag'!H52)),NOT(ISBLANK('2. Spieltag'!J52)))),'2. Spieltag'!G52,0)</f>
        <v>0</v>
      </c>
      <c r="S46">
        <f>IF((AND(Q46=0,NOT(ISBLANK('2. Spieltag'!H52)),NOT(ISBLANK('2. Spieltag'!J52)))),'2. Spieltag'!K52,0)</f>
        <v>0</v>
      </c>
      <c r="T46">
        <f>IF(Q46='2. Spieltag'!G52,'2. Spieltag'!K52,IF(Q46='2. Spieltag'!K52,'2. Spieltag'!G52,0))</f>
        <v>0</v>
      </c>
      <c r="W46">
        <f>IF('3. Spieltag'!C52&gt;'3. Spieltag'!E52,'3. Spieltag'!B52,IF('3. Spieltag'!E52&gt;'3. Spieltag'!C52,'3. Spieltag'!F52,0))</f>
        <v>0</v>
      </c>
      <c r="X46">
        <f>IF((AND(W46=0,NOT(ISBLANK('3. Spieltag'!C52)),NOT(ISBLANK('3. Spieltag'!E52)))),'3. Spieltag'!B52,0)</f>
        <v>0</v>
      </c>
      <c r="Y46">
        <f>IF((AND(W46=0,NOT(ISBLANK('3. Spieltag'!C52)),NOT(ISBLANK('3. Spieltag'!E52)))),'3. Spieltag'!F52,0)</f>
        <v>0</v>
      </c>
      <c r="Z46">
        <f>IF(W46='3. Spieltag'!B52,'3. Spieltag'!F52,IF(W46='3. Spieltag'!F52,'3. Spieltag'!B52,0))</f>
        <v>0</v>
      </c>
      <c r="AB46">
        <f>IF('3. Spieltag'!H52&gt;'3. Spieltag'!J52,'3. Spieltag'!G52,IF('3. Spieltag'!J52&gt;'3. Spieltag'!H52,'3. Spieltag'!K52,0))</f>
        <v>0</v>
      </c>
      <c r="AC46">
        <f>IF((AND(AB46=0,NOT(ISBLANK('3. Spieltag'!H52)),NOT(ISBLANK('3. Spieltag'!J52)))),'3. Spieltag'!G52,0)</f>
        <v>0</v>
      </c>
      <c r="AD46">
        <f>IF((AND(AB46=0,NOT(ISBLANK('3. Spieltag'!H52)),NOT(ISBLANK('3. Spieltag'!J52)))),'3. Spieltag'!K52,0)</f>
        <v>0</v>
      </c>
      <c r="AE46">
        <f>IF(AB46='3. Spieltag'!G52,'3. Spieltag'!K52,IF(AB46='3. Spieltag'!K52,'3. Spieltag'!G52,0))</f>
        <v>0</v>
      </c>
      <c r="AH46">
        <f>IF('4. Spieltag'!C52&gt;'4. Spieltag'!E52,'4. Spieltag'!B52,IF('4. Spieltag'!E52&gt;'4. Spieltag'!C52,'4. Spieltag'!F52,0))</f>
        <v>0</v>
      </c>
      <c r="AI46">
        <f>IF((AND(AH46=0,NOT(ISBLANK('4. Spieltag'!C52)),NOT(ISBLANK('4. Spieltag'!E52)))),'4. Spieltag'!B52,0)</f>
        <v>0</v>
      </c>
      <c r="AJ46">
        <f>IF((AND(AH46=0,NOT(ISBLANK('4. Spieltag'!C52)),NOT(ISBLANK('4. Spieltag'!E52)))),'4. Spieltag'!F52,0)</f>
        <v>0</v>
      </c>
      <c r="AK46">
        <f>IF(AH46='4. Spieltag'!B52,'4. Spieltag'!F52,IF(AH46='4. Spieltag'!F52,'4. Spieltag'!B52,0))</f>
        <v>0</v>
      </c>
      <c r="AM46">
        <f>IF('4. Spieltag'!H52&gt;'4. Spieltag'!J52,'4. Spieltag'!G52,IF('4. Spieltag'!J52&gt;'4. Spieltag'!H52,'4. Spieltag'!K52,0))</f>
        <v>0</v>
      </c>
      <c r="AN46">
        <f>IF((AND(AM46=0,NOT(ISBLANK('4. Spieltag'!H52)),NOT(ISBLANK('4. Spieltag'!J52)))),'4. Spieltag'!G52,0)</f>
        <v>0</v>
      </c>
      <c r="AO46">
        <f>IF((AND(AM46=0,NOT(ISBLANK('4. Spieltag'!H52)),NOT(ISBLANK('4. Spieltag'!J52)))),'4. Spieltag'!K52,0)</f>
        <v>0</v>
      </c>
      <c r="AP46">
        <f>IF(AM46='4. Spieltag'!G52,'4. Spieltag'!K52,IF(AM46='4. Spieltag'!K52,'4. Spieltag'!G52,0))</f>
        <v>0</v>
      </c>
      <c r="AS46">
        <f>IF('5. Spieltag'!C52&gt;'5. Spieltag'!E52,'5. Spieltag'!B52,IF('5. Spieltag'!E52&gt;'5. Spieltag'!C52,'5. Spieltag'!F52,0))</f>
        <v>0</v>
      </c>
      <c r="AT46">
        <f>IF((AND(AS46=0,NOT(ISBLANK('5. Spieltag'!C52)),NOT(ISBLANK('5. Spieltag'!E52)))),'5. Spieltag'!B52,0)</f>
        <v>0</v>
      </c>
      <c r="AU46">
        <f>IF((AND(AS46=0,NOT(ISBLANK('5. Spieltag'!C52)),NOT(ISBLANK('5. Spieltag'!E52)))),'5. Spieltag'!F52,0)</f>
        <v>0</v>
      </c>
      <c r="AV46">
        <f>IF(AS46='5. Spieltag'!B52,'5. Spieltag'!F52,IF(AS46='5. Spieltag'!F52,'5. Spieltag'!B52,0))</f>
        <v>0</v>
      </c>
      <c r="AX46">
        <f>IF('5. Spieltag'!H52&gt;'5. Spieltag'!J52,'5. Spieltag'!G52,IF('5. Spieltag'!J52&gt;'5. Spieltag'!H52,'5. Spieltag'!K52,0))</f>
        <v>0</v>
      </c>
      <c r="AY46">
        <f>IF((AND(AX46=0,NOT(ISBLANK('5. Spieltag'!H52)),NOT(ISBLANK('5. Spieltag'!J52)))),'5. Spieltag'!G52,0)</f>
        <v>0</v>
      </c>
      <c r="AZ46">
        <f>IF((AND(AX46=0,NOT(ISBLANK('5. Spieltag'!H52)),NOT(ISBLANK('5. Spieltag'!J52)))),'5. Spieltag'!K52,0)</f>
        <v>0</v>
      </c>
      <c r="BA46">
        <f>IF(AX46='5. Spieltag'!G52,'5. Spieltag'!K52,IF(AX46='5. Spieltag'!K52,'5. Spieltag'!G52,0))</f>
        <v>0</v>
      </c>
    </row>
    <row r="47" spans="1:53" x14ac:dyDescent="0.25">
      <c r="A47">
        <f>IF('1. Spieltag'!C53&gt;'1. Spieltag'!E53,'1. Spieltag'!B53,IF('1. Spieltag'!E53&gt;'1. Spieltag'!C53,'1. Spieltag'!F53,0))</f>
        <v>0</v>
      </c>
      <c r="B47">
        <f>IF((AND(A47=0,NOT(ISBLANK('1. Spieltag'!C53)),NOT(ISBLANK('1. Spieltag'!E53)))),'1. Spieltag'!B53,0)</f>
        <v>0</v>
      </c>
      <c r="C47">
        <f>IF((AND(A47=0,NOT(ISBLANK('1. Spieltag'!C53)),NOT(ISBLANK('1. Spieltag'!E53)))),'1. Spieltag'!F53,0)</f>
        <v>0</v>
      </c>
      <c r="D47">
        <f>IF(A47='1. Spieltag'!B53,'1. Spieltag'!F53,IF(A47='1. Spieltag'!F53,'1. Spieltag'!B53,0))</f>
        <v>0</v>
      </c>
      <c r="F47">
        <f>IF('1. Spieltag'!H53&gt;'1. Spieltag'!J53,'1. Spieltag'!G53,IF('1. Spieltag'!J53&gt;'1. Spieltag'!H53,'1. Spieltag'!K53,0))</f>
        <v>0</v>
      </c>
      <c r="G47">
        <f>IF((AND(F47=0,NOT(ISBLANK('1. Spieltag'!H53)),NOT(ISBLANK('1. Spieltag'!J53)))),'1. Spieltag'!G53,0)</f>
        <v>0</v>
      </c>
      <c r="H47">
        <f>IF((AND(F47=0,NOT(ISBLANK('1. Spieltag'!H53)),NOT(ISBLANK('1. Spieltag'!J53)))),'1. Spieltag'!K53,0)</f>
        <v>0</v>
      </c>
      <c r="I47">
        <f>IF(F47='1. Spieltag'!G53,'1. Spieltag'!K53,IF(F47='1. Spieltag'!K53,'1. Spieltag'!G53,0))</f>
        <v>0</v>
      </c>
      <c r="L47">
        <f>IF('2. Spieltag'!C53&gt;'2. Spieltag'!E53,'2. Spieltag'!B53,IF('2. Spieltag'!E53&gt;'2. Spieltag'!C53,'2. Spieltag'!F53,0))</f>
        <v>0</v>
      </c>
      <c r="M47">
        <f>IF((AND(L47=0,NOT(ISBLANK('2. Spieltag'!C53)),NOT(ISBLANK('2. Spieltag'!E53)))),'2. Spieltag'!B53,0)</f>
        <v>0</v>
      </c>
      <c r="N47">
        <f>IF((AND(L47=0,NOT(ISBLANK('2. Spieltag'!C53)),NOT(ISBLANK('2. Spieltag'!E53)))),'2. Spieltag'!F53,0)</f>
        <v>0</v>
      </c>
      <c r="O47">
        <f>IF(L47='2. Spieltag'!B53,'2. Spieltag'!F53,IF(L47='2. Spieltag'!F53,'2. Spieltag'!B53,0))</f>
        <v>0</v>
      </c>
      <c r="Q47">
        <f>IF('2. Spieltag'!H53&gt;'2. Spieltag'!J53,'2. Spieltag'!G53,IF('2. Spieltag'!J53&gt;'2. Spieltag'!H53,'2. Spieltag'!K53,0))</f>
        <v>0</v>
      </c>
      <c r="R47">
        <f>IF((AND(Q47=0,NOT(ISBLANK('2. Spieltag'!H53)),NOT(ISBLANK('2. Spieltag'!J53)))),'2. Spieltag'!G53,0)</f>
        <v>0</v>
      </c>
      <c r="S47">
        <f>IF((AND(Q47=0,NOT(ISBLANK('2. Spieltag'!H53)),NOT(ISBLANK('2. Spieltag'!J53)))),'2. Spieltag'!K53,0)</f>
        <v>0</v>
      </c>
      <c r="T47">
        <f>IF(Q47='2. Spieltag'!G53,'2. Spieltag'!K53,IF(Q47='2. Spieltag'!K53,'2. Spieltag'!G53,0))</f>
        <v>0</v>
      </c>
      <c r="W47">
        <f>IF('3. Spieltag'!C53&gt;'3. Spieltag'!E53,'3. Spieltag'!B53,IF('3. Spieltag'!E53&gt;'3. Spieltag'!C53,'3. Spieltag'!F53,0))</f>
        <v>0</v>
      </c>
      <c r="X47">
        <f>IF((AND(W47=0,NOT(ISBLANK('3. Spieltag'!C53)),NOT(ISBLANK('3. Spieltag'!E53)))),'3. Spieltag'!B53,0)</f>
        <v>0</v>
      </c>
      <c r="Y47">
        <f>IF((AND(W47=0,NOT(ISBLANK('3. Spieltag'!C53)),NOT(ISBLANK('3. Spieltag'!E53)))),'3. Spieltag'!F53,0)</f>
        <v>0</v>
      </c>
      <c r="Z47">
        <f>IF(W47='3. Spieltag'!B53,'3. Spieltag'!F53,IF(W47='3. Spieltag'!F53,'3. Spieltag'!B53,0))</f>
        <v>0</v>
      </c>
      <c r="AB47">
        <f>IF('3. Spieltag'!H53&gt;'3. Spieltag'!J53,'3. Spieltag'!G53,IF('3. Spieltag'!J53&gt;'3. Spieltag'!H53,'3. Spieltag'!K53,0))</f>
        <v>0</v>
      </c>
      <c r="AC47">
        <f>IF((AND(AB47=0,NOT(ISBLANK('3. Spieltag'!H53)),NOT(ISBLANK('3. Spieltag'!J53)))),'3. Spieltag'!G53,0)</f>
        <v>0</v>
      </c>
      <c r="AD47">
        <f>IF((AND(AB47=0,NOT(ISBLANK('3. Spieltag'!H53)),NOT(ISBLANK('3. Spieltag'!J53)))),'3. Spieltag'!K53,0)</f>
        <v>0</v>
      </c>
      <c r="AE47">
        <f>IF(AB47='3. Spieltag'!G53,'3. Spieltag'!K53,IF(AB47='3. Spieltag'!K53,'3. Spieltag'!G53,0))</f>
        <v>0</v>
      </c>
      <c r="AH47">
        <f>IF('4. Spieltag'!C53&gt;'4. Spieltag'!E53,'4. Spieltag'!B53,IF('4. Spieltag'!E53&gt;'4. Spieltag'!C53,'4. Spieltag'!F53,0))</f>
        <v>0</v>
      </c>
      <c r="AI47">
        <f>IF((AND(AH47=0,NOT(ISBLANK('4. Spieltag'!C53)),NOT(ISBLANK('4. Spieltag'!E53)))),'4. Spieltag'!B53,0)</f>
        <v>0</v>
      </c>
      <c r="AJ47">
        <f>IF((AND(AH47=0,NOT(ISBLANK('4. Spieltag'!C53)),NOT(ISBLANK('4. Spieltag'!E53)))),'4. Spieltag'!F53,0)</f>
        <v>0</v>
      </c>
      <c r="AK47">
        <f>IF(AH47='4. Spieltag'!B53,'4. Spieltag'!F53,IF(AH47='4. Spieltag'!F53,'4. Spieltag'!B53,0))</f>
        <v>0</v>
      </c>
      <c r="AM47">
        <f>IF('4. Spieltag'!H53&gt;'4. Spieltag'!J53,'4. Spieltag'!G53,IF('4. Spieltag'!J53&gt;'4. Spieltag'!H53,'4. Spieltag'!K53,0))</f>
        <v>0</v>
      </c>
      <c r="AN47">
        <f>IF((AND(AM47=0,NOT(ISBLANK('4. Spieltag'!H53)),NOT(ISBLANK('4. Spieltag'!J53)))),'4. Spieltag'!G53,0)</f>
        <v>0</v>
      </c>
      <c r="AO47">
        <f>IF((AND(AM47=0,NOT(ISBLANK('4. Spieltag'!H53)),NOT(ISBLANK('4. Spieltag'!J53)))),'4. Spieltag'!K53,0)</f>
        <v>0</v>
      </c>
      <c r="AP47">
        <f>IF(AM47='4. Spieltag'!G53,'4. Spieltag'!K53,IF(AM47='4. Spieltag'!K53,'4. Spieltag'!G53,0))</f>
        <v>0</v>
      </c>
      <c r="AS47">
        <f>IF('5. Spieltag'!C53&gt;'5. Spieltag'!E53,'5. Spieltag'!B53,IF('5. Spieltag'!E53&gt;'5. Spieltag'!C53,'5. Spieltag'!F53,0))</f>
        <v>0</v>
      </c>
      <c r="AT47">
        <f>IF((AND(AS47=0,NOT(ISBLANK('5. Spieltag'!C53)),NOT(ISBLANK('5. Spieltag'!E53)))),'5. Spieltag'!B53,0)</f>
        <v>0</v>
      </c>
      <c r="AU47">
        <f>IF((AND(AS47=0,NOT(ISBLANK('5. Spieltag'!C53)),NOT(ISBLANK('5. Spieltag'!E53)))),'5. Spieltag'!F53,0)</f>
        <v>0</v>
      </c>
      <c r="AV47">
        <f>IF(AS47='5. Spieltag'!B53,'5. Spieltag'!F53,IF(AS47='5. Spieltag'!F53,'5. Spieltag'!B53,0))</f>
        <v>0</v>
      </c>
      <c r="AX47">
        <f>IF('5. Spieltag'!H53&gt;'5. Spieltag'!J53,'5. Spieltag'!G53,IF('5. Spieltag'!J53&gt;'5. Spieltag'!H53,'5. Spieltag'!K53,0))</f>
        <v>0</v>
      </c>
      <c r="AY47">
        <f>IF((AND(AX47=0,NOT(ISBLANK('5. Spieltag'!H53)),NOT(ISBLANK('5. Spieltag'!J53)))),'5. Spieltag'!G53,0)</f>
        <v>0</v>
      </c>
      <c r="AZ47">
        <f>IF((AND(AX47=0,NOT(ISBLANK('5. Spieltag'!H53)),NOT(ISBLANK('5. Spieltag'!J53)))),'5. Spieltag'!K53,0)</f>
        <v>0</v>
      </c>
      <c r="BA47">
        <f>IF(AX47='5. Spieltag'!G53,'5. Spieltag'!K53,IF(AX47='5. Spieltag'!K53,'5. Spieltag'!G53,0))</f>
        <v>0</v>
      </c>
    </row>
    <row r="48" spans="1:53" x14ac:dyDescent="0.25">
      <c r="A48">
        <f>IF('1. Spieltag'!C54&gt;'1. Spieltag'!E54,'1. Spieltag'!B54,IF('1. Spieltag'!E54&gt;'1. Spieltag'!C54,'1. Spieltag'!F54,0))</f>
        <v>0</v>
      </c>
      <c r="B48">
        <f>IF((AND(A48=0,NOT(ISBLANK('1. Spieltag'!C54)),NOT(ISBLANK('1. Spieltag'!E54)))),'1. Spieltag'!B54,0)</f>
        <v>0</v>
      </c>
      <c r="C48">
        <f>IF((AND(A48=0,NOT(ISBLANK('1. Spieltag'!C54)),NOT(ISBLANK('1. Spieltag'!E54)))),'1. Spieltag'!F54,0)</f>
        <v>0</v>
      </c>
      <c r="D48">
        <f>IF(A48='1. Spieltag'!B54,'1. Spieltag'!F54,IF(A48='1. Spieltag'!F54,'1. Spieltag'!B54,0))</f>
        <v>0</v>
      </c>
      <c r="F48">
        <f>IF('1. Spieltag'!H54&gt;'1. Spieltag'!J54,'1. Spieltag'!G54,IF('1. Spieltag'!J54&gt;'1. Spieltag'!H54,'1. Spieltag'!K54,0))</f>
        <v>0</v>
      </c>
      <c r="G48">
        <f>IF((AND(F48=0,NOT(ISBLANK('1. Spieltag'!H54)),NOT(ISBLANK('1. Spieltag'!J54)))),'1. Spieltag'!G54,0)</f>
        <v>0</v>
      </c>
      <c r="H48">
        <f>IF((AND(F48=0,NOT(ISBLANK('1. Spieltag'!H54)),NOT(ISBLANK('1. Spieltag'!J54)))),'1. Spieltag'!K54,0)</f>
        <v>0</v>
      </c>
      <c r="I48">
        <f>IF(F48='1. Spieltag'!G54,'1. Spieltag'!K54,IF(F48='1. Spieltag'!K54,'1. Spieltag'!G54,0))</f>
        <v>0</v>
      </c>
      <c r="L48">
        <f>IF('2. Spieltag'!C54&gt;'2. Spieltag'!E54,'2. Spieltag'!B54,IF('2. Spieltag'!E54&gt;'2. Spieltag'!C54,'2. Spieltag'!F54,0))</f>
        <v>0</v>
      </c>
      <c r="M48">
        <f>IF((AND(L48=0,NOT(ISBLANK('2. Spieltag'!C54)),NOT(ISBLANK('2. Spieltag'!E54)))),'2. Spieltag'!B54,0)</f>
        <v>0</v>
      </c>
      <c r="N48">
        <f>IF((AND(L48=0,NOT(ISBLANK('2. Spieltag'!C54)),NOT(ISBLANK('2. Spieltag'!E54)))),'2. Spieltag'!F54,0)</f>
        <v>0</v>
      </c>
      <c r="O48">
        <f>IF(L48='2. Spieltag'!B54,'2. Spieltag'!F54,IF(L48='2. Spieltag'!F54,'2. Spieltag'!B54,0))</f>
        <v>0</v>
      </c>
      <c r="Q48">
        <f>IF('2. Spieltag'!H54&gt;'2. Spieltag'!J54,'2. Spieltag'!G54,IF('2. Spieltag'!J54&gt;'2. Spieltag'!H54,'2. Spieltag'!K54,0))</f>
        <v>0</v>
      </c>
      <c r="R48">
        <f>IF((AND(Q48=0,NOT(ISBLANK('2. Spieltag'!H54)),NOT(ISBLANK('2. Spieltag'!J54)))),'2. Spieltag'!G54,0)</f>
        <v>0</v>
      </c>
      <c r="S48">
        <f>IF((AND(Q48=0,NOT(ISBLANK('2. Spieltag'!H54)),NOT(ISBLANK('2. Spieltag'!J54)))),'2. Spieltag'!K54,0)</f>
        <v>0</v>
      </c>
      <c r="T48">
        <f>IF(Q48='2. Spieltag'!G54,'2. Spieltag'!K54,IF(Q48='2. Spieltag'!K54,'2. Spieltag'!G54,0))</f>
        <v>0</v>
      </c>
      <c r="W48">
        <f>IF('3. Spieltag'!C54&gt;'3. Spieltag'!E54,'3. Spieltag'!B54,IF('3. Spieltag'!E54&gt;'3. Spieltag'!C54,'3. Spieltag'!F54,0))</f>
        <v>0</v>
      </c>
      <c r="X48">
        <f>IF((AND(W48=0,NOT(ISBLANK('3. Spieltag'!C54)),NOT(ISBLANK('3. Spieltag'!E54)))),'3. Spieltag'!B54,0)</f>
        <v>0</v>
      </c>
      <c r="Y48">
        <f>IF((AND(W48=0,NOT(ISBLANK('3. Spieltag'!C54)),NOT(ISBLANK('3. Spieltag'!E54)))),'3. Spieltag'!F54,0)</f>
        <v>0</v>
      </c>
      <c r="Z48">
        <f>IF(W48='3. Spieltag'!B54,'3. Spieltag'!F54,IF(W48='3. Spieltag'!F54,'3. Spieltag'!B54,0))</f>
        <v>0</v>
      </c>
      <c r="AB48">
        <f>IF('3. Spieltag'!H54&gt;'3. Spieltag'!J54,'3. Spieltag'!G54,IF('3. Spieltag'!J54&gt;'3. Spieltag'!H54,'3. Spieltag'!K54,0))</f>
        <v>0</v>
      </c>
      <c r="AC48">
        <f>IF((AND(AB48=0,NOT(ISBLANK('3. Spieltag'!H54)),NOT(ISBLANK('3. Spieltag'!J54)))),'3. Spieltag'!G54,0)</f>
        <v>0</v>
      </c>
      <c r="AD48">
        <f>IF((AND(AB48=0,NOT(ISBLANK('3. Spieltag'!H54)),NOT(ISBLANK('3. Spieltag'!J54)))),'3. Spieltag'!K54,0)</f>
        <v>0</v>
      </c>
      <c r="AE48">
        <f>IF(AB48='3. Spieltag'!G54,'3. Spieltag'!K54,IF(AB48='3. Spieltag'!K54,'3. Spieltag'!G54,0))</f>
        <v>0</v>
      </c>
      <c r="AH48">
        <f>IF('4. Spieltag'!C54&gt;'4. Spieltag'!E54,'4. Spieltag'!B54,IF('4. Spieltag'!E54&gt;'4. Spieltag'!C54,'4. Spieltag'!F54,0))</f>
        <v>0</v>
      </c>
      <c r="AI48">
        <f>IF((AND(AH48=0,NOT(ISBLANK('4. Spieltag'!C54)),NOT(ISBLANK('4. Spieltag'!E54)))),'4. Spieltag'!B54,0)</f>
        <v>0</v>
      </c>
      <c r="AJ48">
        <f>IF((AND(AH48=0,NOT(ISBLANK('4. Spieltag'!C54)),NOT(ISBLANK('4. Spieltag'!E54)))),'4. Spieltag'!F54,0)</f>
        <v>0</v>
      </c>
      <c r="AK48">
        <f>IF(AH48='4. Spieltag'!B54,'4. Spieltag'!F54,IF(AH48='4. Spieltag'!F54,'4. Spieltag'!B54,0))</f>
        <v>0</v>
      </c>
      <c r="AM48">
        <f>IF('4. Spieltag'!H54&gt;'4. Spieltag'!J54,'4. Spieltag'!G54,IF('4. Spieltag'!J54&gt;'4. Spieltag'!H54,'4. Spieltag'!K54,0))</f>
        <v>0</v>
      </c>
      <c r="AN48">
        <f>IF((AND(AM48=0,NOT(ISBLANK('4. Spieltag'!H54)),NOT(ISBLANK('4. Spieltag'!J54)))),'4. Spieltag'!G54,0)</f>
        <v>0</v>
      </c>
      <c r="AO48">
        <f>IF((AND(AM48=0,NOT(ISBLANK('4. Spieltag'!H54)),NOT(ISBLANK('4. Spieltag'!J54)))),'4. Spieltag'!K54,0)</f>
        <v>0</v>
      </c>
      <c r="AP48">
        <f>IF(AM48='4. Spieltag'!G54,'4. Spieltag'!K54,IF(AM48='4. Spieltag'!K54,'4. Spieltag'!G54,0))</f>
        <v>0</v>
      </c>
      <c r="AS48">
        <f>IF('5. Spieltag'!C54&gt;'5. Spieltag'!E54,'5. Spieltag'!B54,IF('5. Spieltag'!E54&gt;'5. Spieltag'!C54,'5. Spieltag'!F54,0))</f>
        <v>0</v>
      </c>
      <c r="AT48">
        <f>IF((AND(AS48=0,NOT(ISBLANK('5. Spieltag'!C54)),NOT(ISBLANK('5. Spieltag'!E54)))),'5. Spieltag'!B54,0)</f>
        <v>0</v>
      </c>
      <c r="AU48">
        <f>IF((AND(AS48=0,NOT(ISBLANK('5. Spieltag'!C54)),NOT(ISBLANK('5. Spieltag'!E54)))),'5. Spieltag'!F54,0)</f>
        <v>0</v>
      </c>
      <c r="AV48">
        <f>IF(AS48='5. Spieltag'!B54,'5. Spieltag'!F54,IF(AS48='5. Spieltag'!F54,'5. Spieltag'!B54,0))</f>
        <v>0</v>
      </c>
      <c r="AX48">
        <f>IF('5. Spieltag'!H54&gt;'5. Spieltag'!J54,'5. Spieltag'!G54,IF('5. Spieltag'!J54&gt;'5. Spieltag'!H54,'5. Spieltag'!K54,0))</f>
        <v>0</v>
      </c>
      <c r="AY48">
        <f>IF((AND(AX48=0,NOT(ISBLANK('5. Spieltag'!H54)),NOT(ISBLANK('5. Spieltag'!J54)))),'5. Spieltag'!G54,0)</f>
        <v>0</v>
      </c>
      <c r="AZ48">
        <f>IF((AND(AX48=0,NOT(ISBLANK('5. Spieltag'!H54)),NOT(ISBLANK('5. Spieltag'!J54)))),'5. Spieltag'!K54,0)</f>
        <v>0</v>
      </c>
      <c r="BA48">
        <f>IF(AX48='5. Spieltag'!G54,'5. Spieltag'!K54,IF(AX48='5. Spieltag'!K54,'5. Spieltag'!G54,0))</f>
        <v>0</v>
      </c>
    </row>
    <row r="49" spans="1:53" x14ac:dyDescent="0.25">
      <c r="A49">
        <f>IF('1. Spieltag'!C55&gt;'1. Spieltag'!E55,'1. Spieltag'!B55,IF('1. Spieltag'!E55&gt;'1. Spieltag'!C55,'1. Spieltag'!F55,0))</f>
        <v>0</v>
      </c>
      <c r="B49">
        <f>IF((AND(A49=0,NOT(ISBLANK('1. Spieltag'!C55)),NOT(ISBLANK('1. Spieltag'!E55)))),'1. Spieltag'!B55,0)</f>
        <v>0</v>
      </c>
      <c r="C49">
        <f>IF((AND(A49=0,NOT(ISBLANK('1. Spieltag'!C55)),NOT(ISBLANK('1. Spieltag'!E55)))),'1. Spieltag'!F55,0)</f>
        <v>0</v>
      </c>
      <c r="D49">
        <f>IF(A49='1. Spieltag'!B55,'1. Spieltag'!F55,IF(A49='1. Spieltag'!F55,'1. Spieltag'!B55,0))</f>
        <v>0</v>
      </c>
      <c r="F49">
        <f>IF('1. Spieltag'!H55&gt;'1. Spieltag'!J55,'1. Spieltag'!G55,IF('1. Spieltag'!J55&gt;'1. Spieltag'!H55,'1. Spieltag'!K55,0))</f>
        <v>0</v>
      </c>
      <c r="G49">
        <f>IF((AND(F49=0,NOT(ISBLANK('1. Spieltag'!H55)),NOT(ISBLANK('1. Spieltag'!J55)))),'1. Spieltag'!G55,0)</f>
        <v>0</v>
      </c>
      <c r="H49">
        <f>IF((AND(F49=0,NOT(ISBLANK('1. Spieltag'!H55)),NOT(ISBLANK('1. Spieltag'!J55)))),'1. Spieltag'!K55,0)</f>
        <v>0</v>
      </c>
      <c r="I49">
        <f>IF(F49='1. Spieltag'!G55,'1. Spieltag'!K55,IF(F49='1. Spieltag'!K55,'1. Spieltag'!G55,0))</f>
        <v>0</v>
      </c>
      <c r="L49">
        <f>IF('2. Spieltag'!C55&gt;'2. Spieltag'!E55,'2. Spieltag'!B55,IF('2. Spieltag'!E55&gt;'2. Spieltag'!C55,'2. Spieltag'!F55,0))</f>
        <v>0</v>
      </c>
      <c r="M49">
        <f>IF((AND(L49=0,NOT(ISBLANK('2. Spieltag'!C55)),NOT(ISBLANK('2. Spieltag'!E55)))),'2. Spieltag'!B55,0)</f>
        <v>0</v>
      </c>
      <c r="N49">
        <f>IF((AND(L49=0,NOT(ISBLANK('2. Spieltag'!C55)),NOT(ISBLANK('2. Spieltag'!E55)))),'2. Spieltag'!F55,0)</f>
        <v>0</v>
      </c>
      <c r="O49">
        <f>IF(L49='2. Spieltag'!B55,'2. Spieltag'!F55,IF(L49='2. Spieltag'!F55,'2. Spieltag'!B55,0))</f>
        <v>0</v>
      </c>
      <c r="Q49">
        <f>IF('2. Spieltag'!H55&gt;'2. Spieltag'!J55,'2. Spieltag'!G55,IF('2. Spieltag'!J55&gt;'2. Spieltag'!H55,'2. Spieltag'!K55,0))</f>
        <v>0</v>
      </c>
      <c r="R49">
        <f>IF((AND(Q49=0,NOT(ISBLANK('2. Spieltag'!H55)),NOT(ISBLANK('2. Spieltag'!J55)))),'2. Spieltag'!G55,0)</f>
        <v>0</v>
      </c>
      <c r="S49">
        <f>IF((AND(Q49=0,NOT(ISBLANK('2. Spieltag'!H55)),NOT(ISBLANK('2. Spieltag'!J55)))),'2. Spieltag'!K55,0)</f>
        <v>0</v>
      </c>
      <c r="T49">
        <f>IF(Q49='2. Spieltag'!G55,'2. Spieltag'!K55,IF(Q49='2. Spieltag'!K55,'2. Spieltag'!G55,0))</f>
        <v>0</v>
      </c>
      <c r="W49">
        <f>IF('3. Spieltag'!C55&gt;'3. Spieltag'!E55,'3. Spieltag'!B55,IF('3. Spieltag'!E55&gt;'3. Spieltag'!C55,'3. Spieltag'!F55,0))</f>
        <v>0</v>
      </c>
      <c r="X49">
        <f>IF((AND(W49=0,NOT(ISBLANK('3. Spieltag'!C55)),NOT(ISBLANK('3. Spieltag'!E55)))),'3. Spieltag'!B55,0)</f>
        <v>0</v>
      </c>
      <c r="Y49">
        <f>IF((AND(W49=0,NOT(ISBLANK('3. Spieltag'!C55)),NOT(ISBLANK('3. Spieltag'!E55)))),'3. Spieltag'!F55,0)</f>
        <v>0</v>
      </c>
      <c r="Z49">
        <f>IF(W49='3. Spieltag'!B55,'3. Spieltag'!F55,IF(W49='3. Spieltag'!F55,'3. Spieltag'!B55,0))</f>
        <v>0</v>
      </c>
      <c r="AB49">
        <f>IF('3. Spieltag'!H55&gt;'3. Spieltag'!J55,'3. Spieltag'!G55,IF('3. Spieltag'!J55&gt;'3. Spieltag'!H55,'3. Spieltag'!K55,0))</f>
        <v>0</v>
      </c>
      <c r="AC49">
        <f>IF((AND(AB49=0,NOT(ISBLANK('3. Spieltag'!H55)),NOT(ISBLANK('3. Spieltag'!J55)))),'3. Spieltag'!G55,0)</f>
        <v>0</v>
      </c>
      <c r="AD49">
        <f>IF((AND(AB49=0,NOT(ISBLANK('3. Spieltag'!H55)),NOT(ISBLANK('3. Spieltag'!J55)))),'3. Spieltag'!K55,0)</f>
        <v>0</v>
      </c>
      <c r="AE49">
        <f>IF(AB49='3. Spieltag'!G55,'3. Spieltag'!K55,IF(AB49='3. Spieltag'!K55,'3. Spieltag'!G55,0))</f>
        <v>0</v>
      </c>
      <c r="AH49">
        <f>IF('4. Spieltag'!C55&gt;'4. Spieltag'!E55,'4. Spieltag'!B55,IF('4. Spieltag'!E55&gt;'4. Spieltag'!C55,'4. Spieltag'!F55,0))</f>
        <v>0</v>
      </c>
      <c r="AI49">
        <f>IF((AND(AH49=0,NOT(ISBLANK('4. Spieltag'!C55)),NOT(ISBLANK('4. Spieltag'!E55)))),'4. Spieltag'!B55,0)</f>
        <v>0</v>
      </c>
      <c r="AJ49">
        <f>IF((AND(AH49=0,NOT(ISBLANK('4. Spieltag'!C55)),NOT(ISBLANK('4. Spieltag'!E55)))),'4. Spieltag'!F55,0)</f>
        <v>0</v>
      </c>
      <c r="AK49">
        <f>IF(AH49='4. Spieltag'!B55,'4. Spieltag'!F55,IF(AH49='4. Spieltag'!F55,'4. Spieltag'!B55,0))</f>
        <v>0</v>
      </c>
      <c r="AM49">
        <f>IF('4. Spieltag'!H55&gt;'4. Spieltag'!J55,'4. Spieltag'!G55,IF('4. Spieltag'!J55&gt;'4. Spieltag'!H55,'4. Spieltag'!K55,0))</f>
        <v>0</v>
      </c>
      <c r="AN49">
        <f>IF((AND(AM49=0,NOT(ISBLANK('4. Spieltag'!H55)),NOT(ISBLANK('4. Spieltag'!J55)))),'4. Spieltag'!G55,0)</f>
        <v>0</v>
      </c>
      <c r="AO49">
        <f>IF((AND(AM49=0,NOT(ISBLANK('4. Spieltag'!H55)),NOT(ISBLANK('4. Spieltag'!J55)))),'4. Spieltag'!K55,0)</f>
        <v>0</v>
      </c>
      <c r="AP49">
        <f>IF(AM49='4. Spieltag'!G55,'4. Spieltag'!K55,IF(AM49='4. Spieltag'!K55,'4. Spieltag'!G55,0))</f>
        <v>0</v>
      </c>
      <c r="AS49">
        <f>IF('5. Spieltag'!C55&gt;'5. Spieltag'!E55,'5. Spieltag'!B55,IF('5. Spieltag'!E55&gt;'5. Spieltag'!C55,'5. Spieltag'!F55,0))</f>
        <v>0</v>
      </c>
      <c r="AT49">
        <f>IF((AND(AS49=0,NOT(ISBLANK('5. Spieltag'!C55)),NOT(ISBLANK('5. Spieltag'!E55)))),'5. Spieltag'!B55,0)</f>
        <v>0</v>
      </c>
      <c r="AU49">
        <f>IF((AND(AS49=0,NOT(ISBLANK('5. Spieltag'!C55)),NOT(ISBLANK('5. Spieltag'!E55)))),'5. Spieltag'!F55,0)</f>
        <v>0</v>
      </c>
      <c r="AV49">
        <f>IF(AS49='5. Spieltag'!B55,'5. Spieltag'!F55,IF(AS49='5. Spieltag'!F55,'5. Spieltag'!B55,0))</f>
        <v>0</v>
      </c>
      <c r="AX49">
        <f>IF('5. Spieltag'!H55&gt;'5. Spieltag'!J55,'5. Spieltag'!G55,IF('5. Spieltag'!J55&gt;'5. Spieltag'!H55,'5. Spieltag'!K55,0))</f>
        <v>0</v>
      </c>
      <c r="AY49">
        <f>IF((AND(AX49=0,NOT(ISBLANK('5. Spieltag'!H55)),NOT(ISBLANK('5. Spieltag'!J55)))),'5. Spieltag'!G55,0)</f>
        <v>0</v>
      </c>
      <c r="AZ49">
        <f>IF((AND(AX49=0,NOT(ISBLANK('5. Spieltag'!H55)),NOT(ISBLANK('5. Spieltag'!J55)))),'5. Spieltag'!K55,0)</f>
        <v>0</v>
      </c>
      <c r="BA49">
        <f>IF(AX49='5. Spieltag'!G55,'5. Spieltag'!K55,IF(AX49='5. Spieltag'!K55,'5. Spieltag'!G55,0))</f>
        <v>0</v>
      </c>
    </row>
    <row r="50" spans="1:53" x14ac:dyDescent="0.25">
      <c r="A50">
        <f>IF('1. Spieltag'!C56&gt;'1. Spieltag'!E56,'1. Spieltag'!B56,IF('1. Spieltag'!E56&gt;'1. Spieltag'!C56,'1. Spieltag'!F56,0))</f>
        <v>0</v>
      </c>
      <c r="B50">
        <f>IF((AND(A50=0,NOT(ISBLANK('1. Spieltag'!C56)),NOT(ISBLANK('1. Spieltag'!E56)))),'1. Spieltag'!B56,0)</f>
        <v>0</v>
      </c>
      <c r="C50">
        <f>IF((AND(A50=0,NOT(ISBLANK('1. Spieltag'!C56)),NOT(ISBLANK('1. Spieltag'!E56)))),'1. Spieltag'!F56,0)</f>
        <v>0</v>
      </c>
      <c r="D50">
        <f>IF(A50='1. Spieltag'!B56,'1. Spieltag'!F56,IF(A50='1. Spieltag'!F56,'1. Spieltag'!B56,0))</f>
        <v>0</v>
      </c>
      <c r="F50">
        <f>IF('1. Spieltag'!H56&gt;'1. Spieltag'!J56,'1. Spieltag'!G56,IF('1. Spieltag'!J56&gt;'1. Spieltag'!H56,'1. Spieltag'!K56,0))</f>
        <v>0</v>
      </c>
      <c r="G50">
        <f>IF((AND(F50=0,NOT(ISBLANK('1. Spieltag'!H56)),NOT(ISBLANK('1. Spieltag'!J56)))),'1. Spieltag'!G56,0)</f>
        <v>0</v>
      </c>
      <c r="H50">
        <f>IF((AND(F50=0,NOT(ISBLANK('1. Spieltag'!H56)),NOT(ISBLANK('1. Spieltag'!J56)))),'1. Spieltag'!K56,0)</f>
        <v>0</v>
      </c>
      <c r="I50">
        <f>IF(F50='1. Spieltag'!G56,'1. Spieltag'!K56,IF(F50='1. Spieltag'!K56,'1. Spieltag'!G56,0))</f>
        <v>0</v>
      </c>
      <c r="L50">
        <f>IF('2. Spieltag'!C56&gt;'2. Spieltag'!E56,'2. Spieltag'!B56,IF('2. Spieltag'!E56&gt;'2. Spieltag'!C56,'2. Spieltag'!F56,0))</f>
        <v>0</v>
      </c>
      <c r="M50">
        <f>IF((AND(L50=0,NOT(ISBLANK('2. Spieltag'!C56)),NOT(ISBLANK('2. Spieltag'!E56)))),'2. Spieltag'!B56,0)</f>
        <v>0</v>
      </c>
      <c r="N50">
        <f>IF((AND(L50=0,NOT(ISBLANK('2. Spieltag'!C56)),NOT(ISBLANK('2. Spieltag'!E56)))),'2. Spieltag'!F56,0)</f>
        <v>0</v>
      </c>
      <c r="O50">
        <f>IF(L50='2. Spieltag'!B56,'2. Spieltag'!F56,IF(L50='2. Spieltag'!F56,'2. Spieltag'!B56,0))</f>
        <v>0</v>
      </c>
      <c r="Q50">
        <f>IF('2. Spieltag'!H56&gt;'2. Spieltag'!J56,'2. Spieltag'!G56,IF('2. Spieltag'!J56&gt;'2. Spieltag'!H56,'2. Spieltag'!K56,0))</f>
        <v>0</v>
      </c>
      <c r="R50">
        <f>IF((AND(Q50=0,NOT(ISBLANK('2. Spieltag'!H56)),NOT(ISBLANK('2. Spieltag'!J56)))),'2. Spieltag'!G56,0)</f>
        <v>0</v>
      </c>
      <c r="S50">
        <f>IF((AND(Q50=0,NOT(ISBLANK('2. Spieltag'!H56)),NOT(ISBLANK('2. Spieltag'!J56)))),'2. Spieltag'!K56,0)</f>
        <v>0</v>
      </c>
      <c r="T50">
        <f>IF(Q50='2. Spieltag'!G56,'2. Spieltag'!K56,IF(Q50='2. Spieltag'!K56,'2. Spieltag'!G56,0))</f>
        <v>0</v>
      </c>
      <c r="W50">
        <f>IF('3. Spieltag'!C56&gt;'3. Spieltag'!E56,'3. Spieltag'!B56,IF('3. Spieltag'!E56&gt;'3. Spieltag'!C56,'3. Spieltag'!F56,0))</f>
        <v>0</v>
      </c>
      <c r="X50">
        <f>IF((AND(W50=0,NOT(ISBLANK('3. Spieltag'!C56)),NOT(ISBLANK('3. Spieltag'!E56)))),'3. Spieltag'!B56,0)</f>
        <v>0</v>
      </c>
      <c r="Y50">
        <f>IF((AND(W50=0,NOT(ISBLANK('3. Spieltag'!C56)),NOT(ISBLANK('3. Spieltag'!E56)))),'3. Spieltag'!F56,0)</f>
        <v>0</v>
      </c>
      <c r="Z50">
        <f>IF(W50='3. Spieltag'!B56,'3. Spieltag'!F56,IF(W50='3. Spieltag'!F56,'3. Spieltag'!B56,0))</f>
        <v>0</v>
      </c>
      <c r="AB50">
        <f>IF('3. Spieltag'!H56&gt;'3. Spieltag'!J56,'3. Spieltag'!G56,IF('3. Spieltag'!J56&gt;'3. Spieltag'!H56,'3. Spieltag'!K56,0))</f>
        <v>0</v>
      </c>
      <c r="AC50">
        <f>IF((AND(AB50=0,NOT(ISBLANK('3. Spieltag'!H56)),NOT(ISBLANK('3. Spieltag'!J56)))),'3. Spieltag'!G56,0)</f>
        <v>0</v>
      </c>
      <c r="AD50">
        <f>IF((AND(AB50=0,NOT(ISBLANK('3. Spieltag'!H56)),NOT(ISBLANK('3. Spieltag'!J56)))),'3. Spieltag'!K56,0)</f>
        <v>0</v>
      </c>
      <c r="AE50">
        <f>IF(AB50='3. Spieltag'!G56,'3. Spieltag'!K56,IF(AB50='3. Spieltag'!K56,'3. Spieltag'!G56,0))</f>
        <v>0</v>
      </c>
      <c r="AH50">
        <f>IF('4. Spieltag'!C56&gt;'4. Spieltag'!E56,'4. Spieltag'!B56,IF('4. Spieltag'!E56&gt;'4. Spieltag'!C56,'4. Spieltag'!F56,0))</f>
        <v>0</v>
      </c>
      <c r="AI50">
        <f>IF((AND(AH50=0,NOT(ISBLANK('4. Spieltag'!C56)),NOT(ISBLANK('4. Spieltag'!E56)))),'4. Spieltag'!B56,0)</f>
        <v>0</v>
      </c>
      <c r="AJ50">
        <f>IF((AND(AH50=0,NOT(ISBLANK('4. Spieltag'!C56)),NOT(ISBLANK('4. Spieltag'!E56)))),'4. Spieltag'!F56,0)</f>
        <v>0</v>
      </c>
      <c r="AK50">
        <f>IF(AH50='4. Spieltag'!B56,'4. Spieltag'!F56,IF(AH50='4. Spieltag'!F56,'4. Spieltag'!B56,0))</f>
        <v>0</v>
      </c>
      <c r="AM50">
        <f>IF('4. Spieltag'!H56&gt;'4. Spieltag'!J56,'4. Spieltag'!G56,IF('4. Spieltag'!J56&gt;'4. Spieltag'!H56,'4. Spieltag'!K56,0))</f>
        <v>0</v>
      </c>
      <c r="AN50">
        <f>IF((AND(AM50=0,NOT(ISBLANK('4. Spieltag'!H56)),NOT(ISBLANK('4. Spieltag'!J56)))),'4. Spieltag'!G56,0)</f>
        <v>0</v>
      </c>
      <c r="AO50">
        <f>IF((AND(AM50=0,NOT(ISBLANK('4. Spieltag'!H56)),NOT(ISBLANK('4. Spieltag'!J56)))),'4. Spieltag'!K56,0)</f>
        <v>0</v>
      </c>
      <c r="AP50">
        <f>IF(AM50='4. Spieltag'!G56,'4. Spieltag'!K56,IF(AM50='4. Spieltag'!K56,'4. Spieltag'!G56,0))</f>
        <v>0</v>
      </c>
      <c r="AS50">
        <f>IF('5. Spieltag'!C56&gt;'5. Spieltag'!E56,'5. Spieltag'!B56,IF('5. Spieltag'!E56&gt;'5. Spieltag'!C56,'5. Spieltag'!F56,0))</f>
        <v>0</v>
      </c>
      <c r="AT50">
        <f>IF((AND(AS50=0,NOT(ISBLANK('5. Spieltag'!C56)),NOT(ISBLANK('5. Spieltag'!E56)))),'5. Spieltag'!B56,0)</f>
        <v>0</v>
      </c>
      <c r="AU50">
        <f>IF((AND(AS50=0,NOT(ISBLANK('5. Spieltag'!C56)),NOT(ISBLANK('5. Spieltag'!E56)))),'5. Spieltag'!F56,0)</f>
        <v>0</v>
      </c>
      <c r="AV50">
        <f>IF(AS50='5. Spieltag'!B56,'5. Spieltag'!F56,IF(AS50='5. Spieltag'!F56,'5. Spieltag'!B56,0))</f>
        <v>0</v>
      </c>
      <c r="AX50">
        <f>IF('5. Spieltag'!H56&gt;'5. Spieltag'!J56,'5. Spieltag'!G56,IF('5. Spieltag'!J56&gt;'5. Spieltag'!H56,'5. Spieltag'!K56,0))</f>
        <v>0</v>
      </c>
      <c r="AY50">
        <f>IF((AND(AX50=0,NOT(ISBLANK('5. Spieltag'!H56)),NOT(ISBLANK('5. Spieltag'!J56)))),'5. Spieltag'!G56,0)</f>
        <v>0</v>
      </c>
      <c r="AZ50">
        <f>IF((AND(AX50=0,NOT(ISBLANK('5. Spieltag'!H56)),NOT(ISBLANK('5. Spieltag'!J56)))),'5. Spieltag'!K56,0)</f>
        <v>0</v>
      </c>
      <c r="BA50">
        <f>IF(AX50='5. Spieltag'!G56,'5. Spieltag'!K56,IF(AX50='5. Spieltag'!K56,'5. Spieltag'!G56,0))</f>
        <v>0</v>
      </c>
    </row>
    <row r="51" spans="1:53" x14ac:dyDescent="0.25">
      <c r="A51">
        <f>IF('1. Spieltag'!C57&gt;'1. Spieltag'!E57,'1. Spieltag'!B57,IF('1. Spieltag'!E57&gt;'1. Spieltag'!C57,'1. Spieltag'!F57,0))</f>
        <v>0</v>
      </c>
      <c r="B51">
        <f>IF((AND(A51=0,NOT(ISBLANK('1. Spieltag'!C57)),NOT(ISBLANK('1. Spieltag'!E57)))),'1. Spieltag'!B57,0)</f>
        <v>0</v>
      </c>
      <c r="C51">
        <f>IF((AND(A51=0,NOT(ISBLANK('1. Spieltag'!C57)),NOT(ISBLANK('1. Spieltag'!E57)))),'1. Spieltag'!F57,0)</f>
        <v>0</v>
      </c>
      <c r="D51">
        <f>IF(A51='1. Spieltag'!B57,'1. Spieltag'!F57,IF(A51='1. Spieltag'!F57,'1. Spieltag'!B57,0))</f>
        <v>0</v>
      </c>
      <c r="F51">
        <f>IF('1. Spieltag'!H57&gt;'1. Spieltag'!J57,'1. Spieltag'!G57,IF('1. Spieltag'!J57&gt;'1. Spieltag'!H57,'1. Spieltag'!K57,0))</f>
        <v>0</v>
      </c>
      <c r="G51">
        <f>IF((AND(F51=0,NOT(ISBLANK('1. Spieltag'!H57)),NOT(ISBLANK('1. Spieltag'!J57)))),'1. Spieltag'!G57,0)</f>
        <v>0</v>
      </c>
      <c r="H51">
        <f>IF((AND(F51=0,NOT(ISBLANK('1. Spieltag'!H57)),NOT(ISBLANK('1. Spieltag'!J57)))),'1. Spieltag'!K57,0)</f>
        <v>0</v>
      </c>
      <c r="I51">
        <f>IF(F51='1. Spieltag'!G57,'1. Spieltag'!K57,IF(F51='1. Spieltag'!K57,'1. Spieltag'!G57,0))</f>
        <v>0</v>
      </c>
      <c r="L51">
        <f>IF('2. Spieltag'!C57&gt;'2. Spieltag'!E57,'2. Spieltag'!B57,IF('2. Spieltag'!E57&gt;'2. Spieltag'!C57,'2. Spieltag'!F57,0))</f>
        <v>0</v>
      </c>
      <c r="M51">
        <f>IF((AND(L51=0,NOT(ISBLANK('2. Spieltag'!C57)),NOT(ISBLANK('2. Spieltag'!E57)))),'2. Spieltag'!B57,0)</f>
        <v>0</v>
      </c>
      <c r="N51">
        <f>IF((AND(L51=0,NOT(ISBLANK('2. Spieltag'!C57)),NOT(ISBLANK('2. Spieltag'!E57)))),'2. Spieltag'!F57,0)</f>
        <v>0</v>
      </c>
      <c r="O51">
        <f>IF(L51='2. Spieltag'!B57,'2. Spieltag'!F57,IF(L51='2. Spieltag'!F57,'2. Spieltag'!B57,0))</f>
        <v>0</v>
      </c>
      <c r="Q51">
        <f>IF('2. Spieltag'!H57&gt;'2. Spieltag'!J57,'2. Spieltag'!G57,IF('2. Spieltag'!J57&gt;'2. Spieltag'!H57,'2. Spieltag'!K57,0))</f>
        <v>0</v>
      </c>
      <c r="R51">
        <f>IF((AND(Q51=0,NOT(ISBLANK('2. Spieltag'!H57)),NOT(ISBLANK('2. Spieltag'!J57)))),'2. Spieltag'!G57,0)</f>
        <v>0</v>
      </c>
      <c r="S51">
        <f>IF((AND(Q51=0,NOT(ISBLANK('2. Spieltag'!H57)),NOT(ISBLANK('2. Spieltag'!J57)))),'2. Spieltag'!K57,0)</f>
        <v>0</v>
      </c>
      <c r="T51">
        <f>IF(Q51='2. Spieltag'!G57,'2. Spieltag'!K57,IF(Q51='2. Spieltag'!K57,'2. Spieltag'!G57,0))</f>
        <v>0</v>
      </c>
      <c r="W51">
        <f>IF('3. Spieltag'!C57&gt;'3. Spieltag'!E57,'3. Spieltag'!B57,IF('3. Spieltag'!E57&gt;'3. Spieltag'!C57,'3. Spieltag'!F57,0))</f>
        <v>0</v>
      </c>
      <c r="X51">
        <f>IF((AND(W51=0,NOT(ISBLANK('3. Spieltag'!C57)),NOT(ISBLANK('3. Spieltag'!E57)))),'3. Spieltag'!B57,0)</f>
        <v>0</v>
      </c>
      <c r="Y51">
        <f>IF((AND(W51=0,NOT(ISBLANK('3. Spieltag'!C57)),NOT(ISBLANK('3. Spieltag'!E57)))),'3. Spieltag'!F57,0)</f>
        <v>0</v>
      </c>
      <c r="Z51">
        <f>IF(W51='3. Spieltag'!B57,'3. Spieltag'!F57,IF(W51='3. Spieltag'!F57,'3. Spieltag'!B57,0))</f>
        <v>0</v>
      </c>
      <c r="AB51">
        <f>IF('3. Spieltag'!H57&gt;'3. Spieltag'!J57,'3. Spieltag'!G57,IF('3. Spieltag'!J57&gt;'3. Spieltag'!H57,'3. Spieltag'!K57,0))</f>
        <v>0</v>
      </c>
      <c r="AC51">
        <f>IF((AND(AB51=0,NOT(ISBLANK('3. Spieltag'!H57)),NOT(ISBLANK('3. Spieltag'!J57)))),'3. Spieltag'!G57,0)</f>
        <v>0</v>
      </c>
      <c r="AD51">
        <f>IF((AND(AB51=0,NOT(ISBLANK('3. Spieltag'!H57)),NOT(ISBLANK('3. Spieltag'!J57)))),'3. Spieltag'!K57,0)</f>
        <v>0</v>
      </c>
      <c r="AE51">
        <f>IF(AB51='3. Spieltag'!G57,'3. Spieltag'!K57,IF(AB51='3. Spieltag'!K57,'3. Spieltag'!G57,0))</f>
        <v>0</v>
      </c>
      <c r="AH51">
        <f>IF('4. Spieltag'!C57&gt;'4. Spieltag'!E57,'4. Spieltag'!B57,IF('4. Spieltag'!E57&gt;'4. Spieltag'!C57,'4. Spieltag'!F57,0))</f>
        <v>0</v>
      </c>
      <c r="AI51">
        <f>IF((AND(AH51=0,NOT(ISBLANK('4. Spieltag'!C57)),NOT(ISBLANK('4. Spieltag'!E57)))),'4. Spieltag'!B57,0)</f>
        <v>0</v>
      </c>
      <c r="AJ51">
        <f>IF((AND(AH51=0,NOT(ISBLANK('4. Spieltag'!C57)),NOT(ISBLANK('4. Spieltag'!E57)))),'4. Spieltag'!F57,0)</f>
        <v>0</v>
      </c>
      <c r="AK51">
        <f>IF(AH51='4. Spieltag'!B57,'4. Spieltag'!F57,IF(AH51='4. Spieltag'!F57,'4. Spieltag'!B57,0))</f>
        <v>0</v>
      </c>
      <c r="AM51">
        <f>IF('4. Spieltag'!H57&gt;'4. Spieltag'!J57,'4. Spieltag'!G57,IF('4. Spieltag'!J57&gt;'4. Spieltag'!H57,'4. Spieltag'!K57,0))</f>
        <v>0</v>
      </c>
      <c r="AN51">
        <f>IF((AND(AM51=0,NOT(ISBLANK('4. Spieltag'!H57)),NOT(ISBLANK('4. Spieltag'!J57)))),'4. Spieltag'!G57,0)</f>
        <v>0</v>
      </c>
      <c r="AO51">
        <f>IF((AND(AM51=0,NOT(ISBLANK('4. Spieltag'!H57)),NOT(ISBLANK('4. Spieltag'!J57)))),'4. Spieltag'!K57,0)</f>
        <v>0</v>
      </c>
      <c r="AP51">
        <f>IF(AM51='4. Spieltag'!G57,'4. Spieltag'!K57,IF(AM51='4. Spieltag'!K57,'4. Spieltag'!G57,0))</f>
        <v>0</v>
      </c>
      <c r="AS51">
        <f>IF('5. Spieltag'!C57&gt;'5. Spieltag'!E57,'5. Spieltag'!B57,IF('5. Spieltag'!E57&gt;'5. Spieltag'!C57,'5. Spieltag'!F57,0))</f>
        <v>0</v>
      </c>
      <c r="AT51">
        <f>IF((AND(AS51=0,NOT(ISBLANK('5. Spieltag'!C57)),NOT(ISBLANK('5. Spieltag'!E57)))),'5. Spieltag'!B57,0)</f>
        <v>0</v>
      </c>
      <c r="AU51">
        <f>IF((AND(AS51=0,NOT(ISBLANK('5. Spieltag'!C57)),NOT(ISBLANK('5. Spieltag'!E57)))),'5. Spieltag'!F57,0)</f>
        <v>0</v>
      </c>
      <c r="AV51">
        <f>IF(AS51='5. Spieltag'!B57,'5. Spieltag'!F57,IF(AS51='5. Spieltag'!F57,'5. Spieltag'!B57,0))</f>
        <v>0</v>
      </c>
      <c r="AX51">
        <f>IF('5. Spieltag'!H57&gt;'5. Spieltag'!J57,'5. Spieltag'!G57,IF('5. Spieltag'!J57&gt;'5. Spieltag'!H57,'5. Spieltag'!K57,0))</f>
        <v>0</v>
      </c>
      <c r="AY51">
        <f>IF((AND(AX51=0,NOT(ISBLANK('5. Spieltag'!H57)),NOT(ISBLANK('5. Spieltag'!J57)))),'5. Spieltag'!G57,0)</f>
        <v>0</v>
      </c>
      <c r="AZ51">
        <f>IF((AND(AX51=0,NOT(ISBLANK('5. Spieltag'!H57)),NOT(ISBLANK('5. Spieltag'!J57)))),'5. Spieltag'!K57,0)</f>
        <v>0</v>
      </c>
      <c r="BA51">
        <f>IF(AX51='5. Spieltag'!G57,'5. Spieltag'!K57,IF(AX51='5. Spieltag'!K57,'5. Spieltag'!G57,0))</f>
        <v>0</v>
      </c>
    </row>
    <row r="52" spans="1:53" x14ac:dyDescent="0.25">
      <c r="A52">
        <f>IF('1. Spieltag'!C58&gt;'1. Spieltag'!E58,'1. Spieltag'!B58,IF('1. Spieltag'!E58&gt;'1. Spieltag'!C58,'1. Spieltag'!F58,0))</f>
        <v>0</v>
      </c>
      <c r="B52">
        <f>IF((AND(A52=0,NOT(ISBLANK('1. Spieltag'!C58)),NOT(ISBLANK('1. Spieltag'!E58)))),'1. Spieltag'!B58,0)</f>
        <v>0</v>
      </c>
      <c r="C52">
        <f>IF((AND(A52=0,NOT(ISBLANK('1. Spieltag'!C58)),NOT(ISBLANK('1. Spieltag'!E58)))),'1. Spieltag'!F58,0)</f>
        <v>0</v>
      </c>
      <c r="D52">
        <f>IF(A52='1. Spieltag'!B58,'1. Spieltag'!F58,IF(A52='1. Spieltag'!F58,'1. Spieltag'!B58,0))</f>
        <v>0</v>
      </c>
      <c r="F52">
        <f>IF('1. Spieltag'!H58&gt;'1. Spieltag'!J58,'1. Spieltag'!G58,IF('1. Spieltag'!J58&gt;'1. Spieltag'!H58,'1. Spieltag'!K58,0))</f>
        <v>0</v>
      </c>
      <c r="G52">
        <f>IF((AND(F52=0,NOT(ISBLANK('1. Spieltag'!H58)),NOT(ISBLANK('1. Spieltag'!J58)))),'1. Spieltag'!G58,0)</f>
        <v>0</v>
      </c>
      <c r="H52">
        <f>IF((AND(F52=0,NOT(ISBLANK('1. Spieltag'!H58)),NOT(ISBLANK('1. Spieltag'!J58)))),'1. Spieltag'!K58,0)</f>
        <v>0</v>
      </c>
      <c r="I52">
        <f>IF(F52='1. Spieltag'!G58,'1. Spieltag'!K58,IF(F52='1. Spieltag'!K58,'1. Spieltag'!G58,0))</f>
        <v>0</v>
      </c>
      <c r="L52">
        <f>IF('2. Spieltag'!C58&gt;'2. Spieltag'!E58,'2. Spieltag'!B58,IF('2. Spieltag'!E58&gt;'2. Spieltag'!C58,'2. Spieltag'!F58,0))</f>
        <v>0</v>
      </c>
      <c r="M52">
        <f>IF((AND(L52=0,NOT(ISBLANK('2. Spieltag'!C58)),NOT(ISBLANK('2. Spieltag'!E58)))),'2. Spieltag'!B58,0)</f>
        <v>0</v>
      </c>
      <c r="N52">
        <f>IF((AND(L52=0,NOT(ISBLANK('2. Spieltag'!C58)),NOT(ISBLANK('2. Spieltag'!E58)))),'2. Spieltag'!F58,0)</f>
        <v>0</v>
      </c>
      <c r="O52">
        <f>IF(L52='2. Spieltag'!B58,'2. Spieltag'!F58,IF(L52='2. Spieltag'!F58,'2. Spieltag'!B58,0))</f>
        <v>0</v>
      </c>
      <c r="Q52">
        <f>IF('2. Spieltag'!H58&gt;'2. Spieltag'!J58,'2. Spieltag'!G58,IF('2. Spieltag'!J58&gt;'2. Spieltag'!H58,'2. Spieltag'!K58,0))</f>
        <v>0</v>
      </c>
      <c r="R52">
        <f>IF((AND(Q52=0,NOT(ISBLANK('2. Spieltag'!H58)),NOT(ISBLANK('2. Spieltag'!J58)))),'2. Spieltag'!G58,0)</f>
        <v>0</v>
      </c>
      <c r="S52">
        <f>IF((AND(Q52=0,NOT(ISBLANK('2. Spieltag'!H58)),NOT(ISBLANK('2. Spieltag'!J58)))),'2. Spieltag'!K58,0)</f>
        <v>0</v>
      </c>
      <c r="T52">
        <f>IF(Q52='2. Spieltag'!G58,'2. Spieltag'!K58,IF(Q52='2. Spieltag'!K58,'2. Spieltag'!G58,0))</f>
        <v>0</v>
      </c>
      <c r="W52">
        <f>IF('3. Spieltag'!C58&gt;'3. Spieltag'!E58,'3. Spieltag'!B58,IF('3. Spieltag'!E58&gt;'3. Spieltag'!C58,'3. Spieltag'!F58,0))</f>
        <v>0</v>
      </c>
      <c r="X52">
        <f>IF((AND(W52=0,NOT(ISBLANK('3. Spieltag'!C58)),NOT(ISBLANK('3. Spieltag'!E58)))),'3. Spieltag'!B58,0)</f>
        <v>0</v>
      </c>
      <c r="Y52">
        <f>IF((AND(W52=0,NOT(ISBLANK('3. Spieltag'!C58)),NOT(ISBLANK('3. Spieltag'!E58)))),'3. Spieltag'!F58,0)</f>
        <v>0</v>
      </c>
      <c r="Z52">
        <f>IF(W52='3. Spieltag'!B58,'3. Spieltag'!F58,IF(W52='3. Spieltag'!F58,'3. Spieltag'!B58,0))</f>
        <v>0</v>
      </c>
      <c r="AB52">
        <f>IF('3. Spieltag'!H58&gt;'3. Spieltag'!J58,'3. Spieltag'!G58,IF('3. Spieltag'!J58&gt;'3. Spieltag'!H58,'3. Spieltag'!K58,0))</f>
        <v>0</v>
      </c>
      <c r="AC52">
        <f>IF((AND(AB52=0,NOT(ISBLANK('3. Spieltag'!H58)),NOT(ISBLANK('3. Spieltag'!J58)))),'3. Spieltag'!G58,0)</f>
        <v>0</v>
      </c>
      <c r="AD52">
        <f>IF((AND(AB52=0,NOT(ISBLANK('3. Spieltag'!H58)),NOT(ISBLANK('3. Spieltag'!J58)))),'3. Spieltag'!K58,0)</f>
        <v>0</v>
      </c>
      <c r="AE52">
        <f>IF(AB52='3. Spieltag'!G58,'3. Spieltag'!K58,IF(AB52='3. Spieltag'!K58,'3. Spieltag'!G58,0))</f>
        <v>0</v>
      </c>
      <c r="AH52">
        <f>IF('4. Spieltag'!C58&gt;'4. Spieltag'!E58,'4. Spieltag'!B58,IF('4. Spieltag'!E58&gt;'4. Spieltag'!C58,'4. Spieltag'!F58,0))</f>
        <v>0</v>
      </c>
      <c r="AI52">
        <f>IF((AND(AH52=0,NOT(ISBLANK('4. Spieltag'!C58)),NOT(ISBLANK('4. Spieltag'!E58)))),'4. Spieltag'!B58,0)</f>
        <v>0</v>
      </c>
      <c r="AJ52">
        <f>IF((AND(AH52=0,NOT(ISBLANK('4. Spieltag'!C58)),NOT(ISBLANK('4. Spieltag'!E58)))),'4. Spieltag'!F58,0)</f>
        <v>0</v>
      </c>
      <c r="AK52">
        <f>IF(AH52='4. Spieltag'!B58,'4. Spieltag'!F58,IF(AH52='4. Spieltag'!F58,'4. Spieltag'!B58,0))</f>
        <v>0</v>
      </c>
      <c r="AM52">
        <f>IF('4. Spieltag'!H58&gt;'4. Spieltag'!J58,'4. Spieltag'!G58,IF('4. Spieltag'!J58&gt;'4. Spieltag'!H58,'4. Spieltag'!K58,0))</f>
        <v>0</v>
      </c>
      <c r="AN52">
        <f>IF((AND(AM52=0,NOT(ISBLANK('4. Spieltag'!H58)),NOT(ISBLANK('4. Spieltag'!J58)))),'4. Spieltag'!G58,0)</f>
        <v>0</v>
      </c>
      <c r="AO52">
        <f>IF((AND(AM52=0,NOT(ISBLANK('4. Spieltag'!H58)),NOT(ISBLANK('4. Spieltag'!J58)))),'4. Spieltag'!K58,0)</f>
        <v>0</v>
      </c>
      <c r="AP52">
        <f>IF(AM52='4. Spieltag'!G58,'4. Spieltag'!K58,IF(AM52='4. Spieltag'!K58,'4. Spieltag'!G58,0))</f>
        <v>0</v>
      </c>
      <c r="AS52">
        <f>IF('5. Spieltag'!C58&gt;'5. Spieltag'!E58,'5. Spieltag'!B58,IF('5. Spieltag'!E58&gt;'5. Spieltag'!C58,'5. Spieltag'!F58,0))</f>
        <v>0</v>
      </c>
      <c r="AT52">
        <f>IF((AND(AS52=0,NOT(ISBLANK('5. Spieltag'!C58)),NOT(ISBLANK('5. Spieltag'!E58)))),'5. Spieltag'!B58,0)</f>
        <v>0</v>
      </c>
      <c r="AU52">
        <f>IF((AND(AS52=0,NOT(ISBLANK('5. Spieltag'!C58)),NOT(ISBLANK('5. Spieltag'!E58)))),'5. Spieltag'!F58,0)</f>
        <v>0</v>
      </c>
      <c r="AV52">
        <f>IF(AS52='5. Spieltag'!B58,'5. Spieltag'!F58,IF(AS52='5. Spieltag'!F58,'5. Spieltag'!B58,0))</f>
        <v>0</v>
      </c>
      <c r="AX52">
        <f>IF('5. Spieltag'!H58&gt;'5. Spieltag'!J58,'5. Spieltag'!G58,IF('5. Spieltag'!J58&gt;'5. Spieltag'!H58,'5. Spieltag'!K58,0))</f>
        <v>0</v>
      </c>
      <c r="AY52">
        <f>IF((AND(AX52=0,NOT(ISBLANK('5. Spieltag'!H58)),NOT(ISBLANK('5. Spieltag'!J58)))),'5. Spieltag'!G58,0)</f>
        <v>0</v>
      </c>
      <c r="AZ52">
        <f>IF((AND(AX52=0,NOT(ISBLANK('5. Spieltag'!H58)),NOT(ISBLANK('5. Spieltag'!J58)))),'5. Spieltag'!K58,0)</f>
        <v>0</v>
      </c>
      <c r="BA52">
        <f>IF(AX52='5. Spieltag'!G58,'5. Spieltag'!K58,IF(AX52='5. Spieltag'!K58,'5. Spieltag'!G58,0))</f>
        <v>0</v>
      </c>
    </row>
    <row r="53" spans="1:53" x14ac:dyDescent="0.25">
      <c r="A53">
        <f>IF('1. Spieltag'!C59&gt;'1. Spieltag'!E59,'1. Spieltag'!B59,IF('1. Spieltag'!E59&gt;'1. Spieltag'!C59,'1. Spieltag'!F59,0))</f>
        <v>0</v>
      </c>
      <c r="B53">
        <f>IF((AND(A53=0,NOT(ISBLANK('1. Spieltag'!C59)),NOT(ISBLANK('1. Spieltag'!E59)))),'1. Spieltag'!B59,0)</f>
        <v>0</v>
      </c>
      <c r="C53">
        <f>IF((AND(A53=0,NOT(ISBLANK('1. Spieltag'!C59)),NOT(ISBLANK('1. Spieltag'!E59)))),'1. Spieltag'!F59,0)</f>
        <v>0</v>
      </c>
      <c r="D53">
        <f>IF(A53='1. Spieltag'!B59,'1. Spieltag'!F59,IF(A53='1. Spieltag'!F59,'1. Spieltag'!B59,0))</f>
        <v>0</v>
      </c>
      <c r="F53">
        <f>IF('1. Spieltag'!H59&gt;'1. Spieltag'!J59,'1. Spieltag'!G59,IF('1. Spieltag'!J59&gt;'1. Spieltag'!H59,'1. Spieltag'!K59,0))</f>
        <v>0</v>
      </c>
      <c r="G53">
        <f>IF((AND(F53=0,NOT(ISBLANK('1. Spieltag'!H59)),NOT(ISBLANK('1. Spieltag'!J59)))),'1. Spieltag'!G59,0)</f>
        <v>0</v>
      </c>
      <c r="H53">
        <f>IF((AND(F53=0,NOT(ISBLANK('1. Spieltag'!H59)),NOT(ISBLANK('1. Spieltag'!J59)))),'1. Spieltag'!K59,0)</f>
        <v>0</v>
      </c>
      <c r="I53">
        <f>IF(F53='1. Spieltag'!G59,'1. Spieltag'!K59,IF(F53='1. Spieltag'!K59,'1. Spieltag'!G59,0))</f>
        <v>0</v>
      </c>
      <c r="L53">
        <f>IF('2. Spieltag'!C59&gt;'2. Spieltag'!E59,'2. Spieltag'!B59,IF('2. Spieltag'!E59&gt;'2. Spieltag'!C59,'2. Spieltag'!F59,0))</f>
        <v>0</v>
      </c>
      <c r="M53">
        <f>IF((AND(L53=0,NOT(ISBLANK('2. Spieltag'!C59)),NOT(ISBLANK('2. Spieltag'!E59)))),'2. Spieltag'!B59,0)</f>
        <v>0</v>
      </c>
      <c r="N53">
        <f>IF((AND(L53=0,NOT(ISBLANK('2. Spieltag'!C59)),NOT(ISBLANK('2. Spieltag'!E59)))),'2. Spieltag'!F59,0)</f>
        <v>0</v>
      </c>
      <c r="O53">
        <f>IF(L53='2. Spieltag'!B59,'2. Spieltag'!F59,IF(L53='2. Spieltag'!F59,'2. Spieltag'!B59,0))</f>
        <v>0</v>
      </c>
      <c r="Q53">
        <f>IF('2. Spieltag'!H59&gt;'2. Spieltag'!J59,'2. Spieltag'!G59,IF('2. Spieltag'!J59&gt;'2. Spieltag'!H59,'2. Spieltag'!K59,0))</f>
        <v>0</v>
      </c>
      <c r="R53">
        <f>IF((AND(Q53=0,NOT(ISBLANK('2. Spieltag'!H59)),NOT(ISBLANK('2. Spieltag'!J59)))),'2. Spieltag'!G59,0)</f>
        <v>0</v>
      </c>
      <c r="S53">
        <f>IF((AND(Q53=0,NOT(ISBLANK('2. Spieltag'!H59)),NOT(ISBLANK('2. Spieltag'!J59)))),'2. Spieltag'!K59,0)</f>
        <v>0</v>
      </c>
      <c r="T53">
        <f>IF(Q53='2. Spieltag'!G59,'2. Spieltag'!K59,IF(Q53='2. Spieltag'!K59,'2. Spieltag'!G59,0))</f>
        <v>0</v>
      </c>
      <c r="W53">
        <f>IF('3. Spieltag'!C59&gt;'3. Spieltag'!E59,'3. Spieltag'!B59,IF('3. Spieltag'!E59&gt;'3. Spieltag'!C59,'3. Spieltag'!F59,0))</f>
        <v>0</v>
      </c>
      <c r="X53">
        <f>IF((AND(W53=0,NOT(ISBLANK('3. Spieltag'!C59)),NOT(ISBLANK('3. Spieltag'!E59)))),'3. Spieltag'!B59,0)</f>
        <v>0</v>
      </c>
      <c r="Y53">
        <f>IF((AND(W53=0,NOT(ISBLANK('3. Spieltag'!C59)),NOT(ISBLANK('3. Spieltag'!E59)))),'3. Spieltag'!F59,0)</f>
        <v>0</v>
      </c>
      <c r="Z53">
        <f>IF(W53='3. Spieltag'!B59,'3. Spieltag'!F59,IF(W53='3. Spieltag'!F59,'3. Spieltag'!B59,0))</f>
        <v>0</v>
      </c>
      <c r="AB53">
        <f>IF('3. Spieltag'!H59&gt;'3. Spieltag'!J59,'3. Spieltag'!G59,IF('3. Spieltag'!J59&gt;'3. Spieltag'!H59,'3. Spieltag'!K59,0))</f>
        <v>0</v>
      </c>
      <c r="AC53">
        <f>IF((AND(AB53=0,NOT(ISBLANK('3. Spieltag'!H59)),NOT(ISBLANK('3. Spieltag'!J59)))),'3. Spieltag'!G59,0)</f>
        <v>0</v>
      </c>
      <c r="AD53">
        <f>IF((AND(AB53=0,NOT(ISBLANK('3. Spieltag'!H59)),NOT(ISBLANK('3. Spieltag'!J59)))),'3. Spieltag'!K59,0)</f>
        <v>0</v>
      </c>
      <c r="AE53">
        <f>IF(AB53='3. Spieltag'!G59,'3. Spieltag'!K59,IF(AB53='3. Spieltag'!K59,'3. Spieltag'!G59,0))</f>
        <v>0</v>
      </c>
      <c r="AH53">
        <f>IF('4. Spieltag'!C59&gt;'4. Spieltag'!E59,'4. Spieltag'!B59,IF('4. Spieltag'!E59&gt;'4. Spieltag'!C59,'4. Spieltag'!F59,0))</f>
        <v>0</v>
      </c>
      <c r="AI53">
        <f>IF((AND(AH53=0,NOT(ISBLANK('4. Spieltag'!C59)),NOT(ISBLANK('4. Spieltag'!E59)))),'4. Spieltag'!B59,0)</f>
        <v>0</v>
      </c>
      <c r="AJ53">
        <f>IF((AND(AH53=0,NOT(ISBLANK('4. Spieltag'!C59)),NOT(ISBLANK('4. Spieltag'!E59)))),'4. Spieltag'!F59,0)</f>
        <v>0</v>
      </c>
      <c r="AK53">
        <f>IF(AH53='4. Spieltag'!B59,'4. Spieltag'!F59,IF(AH53='4. Spieltag'!F59,'4. Spieltag'!B59,0))</f>
        <v>0</v>
      </c>
      <c r="AM53">
        <f>IF('4. Spieltag'!H59&gt;'4. Spieltag'!J59,'4. Spieltag'!G59,IF('4. Spieltag'!J59&gt;'4. Spieltag'!H59,'4. Spieltag'!K59,0))</f>
        <v>0</v>
      </c>
      <c r="AN53">
        <f>IF((AND(AM53=0,NOT(ISBLANK('4. Spieltag'!H59)),NOT(ISBLANK('4. Spieltag'!J59)))),'4. Spieltag'!G59,0)</f>
        <v>0</v>
      </c>
      <c r="AO53">
        <f>IF((AND(AM53=0,NOT(ISBLANK('4. Spieltag'!H59)),NOT(ISBLANK('4. Spieltag'!J59)))),'4. Spieltag'!K59,0)</f>
        <v>0</v>
      </c>
      <c r="AP53">
        <f>IF(AM53='4. Spieltag'!G59,'4. Spieltag'!K59,IF(AM53='4. Spieltag'!K59,'4. Spieltag'!G59,0))</f>
        <v>0</v>
      </c>
      <c r="AS53">
        <f>IF('5. Spieltag'!C59&gt;'5. Spieltag'!E59,'5. Spieltag'!B59,IF('5. Spieltag'!E59&gt;'5. Spieltag'!C59,'5. Spieltag'!F59,0))</f>
        <v>0</v>
      </c>
      <c r="AT53">
        <f>IF((AND(AS53=0,NOT(ISBLANK('5. Spieltag'!C59)),NOT(ISBLANK('5. Spieltag'!E59)))),'5. Spieltag'!B59,0)</f>
        <v>0</v>
      </c>
      <c r="AU53">
        <f>IF((AND(AS53=0,NOT(ISBLANK('5. Spieltag'!C59)),NOT(ISBLANK('5. Spieltag'!E59)))),'5. Spieltag'!F59,0)</f>
        <v>0</v>
      </c>
      <c r="AV53">
        <f>IF(AS53='5. Spieltag'!B59,'5. Spieltag'!F59,IF(AS53='5. Spieltag'!F59,'5. Spieltag'!B59,0))</f>
        <v>0</v>
      </c>
      <c r="AX53">
        <f>IF('5. Spieltag'!H59&gt;'5. Spieltag'!J59,'5. Spieltag'!G59,IF('5. Spieltag'!J59&gt;'5. Spieltag'!H59,'5. Spieltag'!K59,0))</f>
        <v>0</v>
      </c>
      <c r="AY53">
        <f>IF((AND(AX53=0,NOT(ISBLANK('5. Spieltag'!H59)),NOT(ISBLANK('5. Spieltag'!J59)))),'5. Spieltag'!G59,0)</f>
        <v>0</v>
      </c>
      <c r="AZ53">
        <f>IF((AND(AX53=0,NOT(ISBLANK('5. Spieltag'!H59)),NOT(ISBLANK('5. Spieltag'!J59)))),'5. Spieltag'!K59,0)</f>
        <v>0</v>
      </c>
      <c r="BA53">
        <f>IF(AX53='5. Spieltag'!G59,'5. Spieltag'!K59,IF(AX53='5. Spieltag'!K59,'5. Spieltag'!G59,0))</f>
        <v>0</v>
      </c>
    </row>
    <row r="54" spans="1:53" x14ac:dyDescent="0.25">
      <c r="A54">
        <f>IF('1. Spieltag'!C60&gt;'1. Spieltag'!E60,'1. Spieltag'!B60,IF('1. Spieltag'!E60&gt;'1. Spieltag'!C60,'1. Spieltag'!F60,0))</f>
        <v>0</v>
      </c>
      <c r="B54">
        <f>IF((AND(A54=0,NOT(ISBLANK('1. Spieltag'!C60)),NOT(ISBLANK('1. Spieltag'!E60)))),'1. Spieltag'!B60,0)</f>
        <v>0</v>
      </c>
      <c r="C54">
        <f>IF((AND(A54=0,NOT(ISBLANK('1. Spieltag'!C60)),NOT(ISBLANK('1. Spieltag'!E60)))),'1. Spieltag'!F60,0)</f>
        <v>0</v>
      </c>
      <c r="D54">
        <f>IF(A54='1. Spieltag'!B60,'1. Spieltag'!F60,IF(A54='1. Spieltag'!F60,'1. Spieltag'!B60,0))</f>
        <v>0</v>
      </c>
      <c r="F54">
        <f>IF('1. Spieltag'!H60&gt;'1. Spieltag'!J60,'1. Spieltag'!G60,IF('1. Spieltag'!J60&gt;'1. Spieltag'!H60,'1. Spieltag'!K60,0))</f>
        <v>0</v>
      </c>
      <c r="G54">
        <f>IF((AND(F54=0,NOT(ISBLANK('1. Spieltag'!H60)),NOT(ISBLANK('1. Spieltag'!J60)))),'1. Spieltag'!G60,0)</f>
        <v>0</v>
      </c>
      <c r="H54">
        <f>IF((AND(F54=0,NOT(ISBLANK('1. Spieltag'!H60)),NOT(ISBLANK('1. Spieltag'!J60)))),'1. Spieltag'!K60,0)</f>
        <v>0</v>
      </c>
      <c r="I54">
        <f>IF(F54='1. Spieltag'!G60,'1. Spieltag'!K60,IF(F54='1. Spieltag'!K60,'1. Spieltag'!G60,0))</f>
        <v>0</v>
      </c>
      <c r="L54">
        <f>IF('2. Spieltag'!C60&gt;'2. Spieltag'!E60,'2. Spieltag'!B60,IF('2. Spieltag'!E60&gt;'2. Spieltag'!C60,'2. Spieltag'!F60,0))</f>
        <v>0</v>
      </c>
      <c r="M54">
        <f>IF((AND(L54=0,NOT(ISBLANK('2. Spieltag'!C60)),NOT(ISBLANK('2. Spieltag'!E60)))),'2. Spieltag'!B60,0)</f>
        <v>0</v>
      </c>
      <c r="N54">
        <f>IF((AND(L54=0,NOT(ISBLANK('2. Spieltag'!C60)),NOT(ISBLANK('2. Spieltag'!E60)))),'2. Spieltag'!F60,0)</f>
        <v>0</v>
      </c>
      <c r="O54">
        <f>IF(L54='2. Spieltag'!B60,'2. Spieltag'!F60,IF(L54='2. Spieltag'!F60,'2. Spieltag'!B60,0))</f>
        <v>0</v>
      </c>
      <c r="Q54">
        <f>IF('2. Spieltag'!H60&gt;'2. Spieltag'!J60,'2. Spieltag'!G60,IF('2. Spieltag'!J60&gt;'2. Spieltag'!H60,'2. Spieltag'!K60,0))</f>
        <v>0</v>
      </c>
      <c r="R54">
        <f>IF((AND(Q54=0,NOT(ISBLANK('2. Spieltag'!H60)),NOT(ISBLANK('2. Spieltag'!J60)))),'2. Spieltag'!G60,0)</f>
        <v>0</v>
      </c>
      <c r="S54">
        <f>IF((AND(Q54=0,NOT(ISBLANK('2. Spieltag'!H60)),NOT(ISBLANK('2. Spieltag'!J60)))),'2. Spieltag'!K60,0)</f>
        <v>0</v>
      </c>
      <c r="T54">
        <f>IF(Q54='2. Spieltag'!G60,'2. Spieltag'!K60,IF(Q54='2. Spieltag'!K60,'2. Spieltag'!G60,0))</f>
        <v>0</v>
      </c>
      <c r="W54">
        <f>IF('3. Spieltag'!C60&gt;'3. Spieltag'!E60,'3. Spieltag'!B60,IF('3. Spieltag'!E60&gt;'3. Spieltag'!C60,'3. Spieltag'!F60,0))</f>
        <v>0</v>
      </c>
      <c r="X54">
        <f>IF((AND(W54=0,NOT(ISBLANK('3. Spieltag'!C60)),NOT(ISBLANK('3. Spieltag'!E60)))),'3. Spieltag'!B60,0)</f>
        <v>0</v>
      </c>
      <c r="Y54">
        <f>IF((AND(W54=0,NOT(ISBLANK('3. Spieltag'!C60)),NOT(ISBLANK('3. Spieltag'!E60)))),'3. Spieltag'!F60,0)</f>
        <v>0</v>
      </c>
      <c r="Z54">
        <f>IF(W54='3. Spieltag'!B60,'3. Spieltag'!F60,IF(W54='3. Spieltag'!F60,'3. Spieltag'!B60,0))</f>
        <v>0</v>
      </c>
      <c r="AB54">
        <f>IF('3. Spieltag'!H60&gt;'3. Spieltag'!J60,'3. Spieltag'!G60,IF('3. Spieltag'!J60&gt;'3. Spieltag'!H60,'3. Spieltag'!K60,0))</f>
        <v>0</v>
      </c>
      <c r="AC54">
        <f>IF((AND(AB54=0,NOT(ISBLANK('3. Spieltag'!H60)),NOT(ISBLANK('3. Spieltag'!J60)))),'3. Spieltag'!G60,0)</f>
        <v>0</v>
      </c>
      <c r="AD54">
        <f>IF((AND(AB54=0,NOT(ISBLANK('3. Spieltag'!H60)),NOT(ISBLANK('3. Spieltag'!J60)))),'3. Spieltag'!K60,0)</f>
        <v>0</v>
      </c>
      <c r="AE54">
        <f>IF(AB54='3. Spieltag'!G60,'3. Spieltag'!K60,IF(AB54='3. Spieltag'!K60,'3. Spieltag'!G60,0))</f>
        <v>0</v>
      </c>
      <c r="AH54">
        <f>IF('4. Spieltag'!C60&gt;'4. Spieltag'!E60,'4. Spieltag'!B60,IF('4. Spieltag'!E60&gt;'4. Spieltag'!C60,'4. Spieltag'!F60,0))</f>
        <v>0</v>
      </c>
      <c r="AI54">
        <f>IF((AND(AH54=0,NOT(ISBLANK('4. Spieltag'!C60)),NOT(ISBLANK('4. Spieltag'!E60)))),'4. Spieltag'!B60,0)</f>
        <v>0</v>
      </c>
      <c r="AJ54">
        <f>IF((AND(AH54=0,NOT(ISBLANK('4. Spieltag'!C60)),NOT(ISBLANK('4. Spieltag'!E60)))),'4. Spieltag'!F60,0)</f>
        <v>0</v>
      </c>
      <c r="AK54">
        <f>IF(AH54='4. Spieltag'!B60,'4. Spieltag'!F60,IF(AH54='4. Spieltag'!F60,'4. Spieltag'!B60,0))</f>
        <v>0</v>
      </c>
      <c r="AM54">
        <f>IF('4. Spieltag'!H60&gt;'4. Spieltag'!J60,'4. Spieltag'!G60,IF('4. Spieltag'!J60&gt;'4. Spieltag'!H60,'4. Spieltag'!K60,0))</f>
        <v>0</v>
      </c>
      <c r="AN54">
        <f>IF((AND(AM54=0,NOT(ISBLANK('4. Spieltag'!H60)),NOT(ISBLANK('4. Spieltag'!J60)))),'4. Spieltag'!G60,0)</f>
        <v>0</v>
      </c>
      <c r="AO54">
        <f>IF((AND(AM54=0,NOT(ISBLANK('4. Spieltag'!H60)),NOT(ISBLANK('4. Spieltag'!J60)))),'4. Spieltag'!K60,0)</f>
        <v>0</v>
      </c>
      <c r="AP54">
        <f>IF(AM54='4. Spieltag'!G60,'4. Spieltag'!K60,IF(AM54='4. Spieltag'!K60,'4. Spieltag'!G60,0))</f>
        <v>0</v>
      </c>
      <c r="AS54">
        <f>IF('5. Spieltag'!C60&gt;'5. Spieltag'!E60,'5. Spieltag'!B60,IF('5. Spieltag'!E60&gt;'5. Spieltag'!C60,'5. Spieltag'!F60,0))</f>
        <v>0</v>
      </c>
      <c r="AT54">
        <f>IF((AND(AS54=0,NOT(ISBLANK('5. Spieltag'!C60)),NOT(ISBLANK('5. Spieltag'!E60)))),'5. Spieltag'!B60,0)</f>
        <v>0</v>
      </c>
      <c r="AU54">
        <f>IF((AND(AS54=0,NOT(ISBLANK('5. Spieltag'!C60)),NOT(ISBLANK('5. Spieltag'!E60)))),'5. Spieltag'!F60,0)</f>
        <v>0</v>
      </c>
      <c r="AV54">
        <f>IF(AS54='5. Spieltag'!B60,'5. Spieltag'!F60,IF(AS54='5. Spieltag'!F60,'5. Spieltag'!B60,0))</f>
        <v>0</v>
      </c>
      <c r="AX54">
        <f>IF('5. Spieltag'!H60&gt;'5. Spieltag'!J60,'5. Spieltag'!G60,IF('5. Spieltag'!J60&gt;'5. Spieltag'!H60,'5. Spieltag'!K60,0))</f>
        <v>0</v>
      </c>
      <c r="AY54">
        <f>IF((AND(AX54=0,NOT(ISBLANK('5. Spieltag'!H60)),NOT(ISBLANK('5. Spieltag'!J60)))),'5. Spieltag'!G60,0)</f>
        <v>0</v>
      </c>
      <c r="AZ54">
        <f>IF((AND(AX54=0,NOT(ISBLANK('5. Spieltag'!H60)),NOT(ISBLANK('5. Spieltag'!J60)))),'5. Spieltag'!K60,0)</f>
        <v>0</v>
      </c>
      <c r="BA54">
        <f>IF(AX54='5. Spieltag'!G60,'5. Spieltag'!K60,IF(AX54='5. Spieltag'!K60,'5. Spieltag'!G60,0))</f>
        <v>0</v>
      </c>
    </row>
    <row r="55" spans="1:53" x14ac:dyDescent="0.25">
      <c r="A55">
        <f>IF('1. Spieltag'!C61&gt;'1. Spieltag'!E61,'1. Spieltag'!B61,IF('1. Spieltag'!E61&gt;'1. Spieltag'!C61,'1. Spieltag'!F61,0))</f>
        <v>0</v>
      </c>
      <c r="B55">
        <f>IF((AND(A55=0,NOT(ISBLANK('1. Spieltag'!C61)),NOT(ISBLANK('1. Spieltag'!E61)))),'1. Spieltag'!B61,0)</f>
        <v>0</v>
      </c>
      <c r="C55">
        <f>IF((AND(A55=0,NOT(ISBLANK('1. Spieltag'!C61)),NOT(ISBLANK('1. Spieltag'!E61)))),'1. Spieltag'!F61,0)</f>
        <v>0</v>
      </c>
      <c r="D55">
        <f>IF(A55='1. Spieltag'!B61,'1. Spieltag'!F61,IF(A55='1. Spieltag'!F61,'1. Spieltag'!B61,0))</f>
        <v>0</v>
      </c>
      <c r="F55">
        <f>IF('1. Spieltag'!H61&gt;'1. Spieltag'!J61,'1. Spieltag'!G61,IF('1. Spieltag'!J61&gt;'1. Spieltag'!H61,'1. Spieltag'!K61,0))</f>
        <v>0</v>
      </c>
      <c r="G55">
        <f>IF((AND(F55=0,NOT(ISBLANK('1. Spieltag'!H61)),NOT(ISBLANK('1. Spieltag'!J61)))),'1. Spieltag'!G61,0)</f>
        <v>0</v>
      </c>
      <c r="H55">
        <f>IF((AND(F55=0,NOT(ISBLANK('1. Spieltag'!H61)),NOT(ISBLANK('1. Spieltag'!J61)))),'1. Spieltag'!K61,0)</f>
        <v>0</v>
      </c>
      <c r="I55">
        <f>IF(F55='1. Spieltag'!G61,'1. Spieltag'!K61,IF(F55='1. Spieltag'!K61,'1. Spieltag'!G61,0))</f>
        <v>0</v>
      </c>
      <c r="L55">
        <f>IF('2. Spieltag'!C61&gt;'2. Spieltag'!E61,'2. Spieltag'!B61,IF('2. Spieltag'!E61&gt;'2. Spieltag'!C61,'2. Spieltag'!F61,0))</f>
        <v>0</v>
      </c>
      <c r="M55">
        <f>IF((AND(L55=0,NOT(ISBLANK('2. Spieltag'!C61)),NOT(ISBLANK('2. Spieltag'!E61)))),'2. Spieltag'!B61,0)</f>
        <v>0</v>
      </c>
      <c r="N55">
        <f>IF((AND(L55=0,NOT(ISBLANK('2. Spieltag'!C61)),NOT(ISBLANK('2. Spieltag'!E61)))),'2. Spieltag'!F61,0)</f>
        <v>0</v>
      </c>
      <c r="O55">
        <f>IF(L55='2. Spieltag'!B61,'2. Spieltag'!F61,IF(L55='2. Spieltag'!F61,'2. Spieltag'!B61,0))</f>
        <v>0</v>
      </c>
      <c r="Q55">
        <f>IF('2. Spieltag'!H61&gt;'2. Spieltag'!J61,'2. Spieltag'!G61,IF('2. Spieltag'!J61&gt;'2. Spieltag'!H61,'2. Spieltag'!K61,0))</f>
        <v>0</v>
      </c>
      <c r="R55">
        <f>IF((AND(Q55=0,NOT(ISBLANK('2. Spieltag'!H61)),NOT(ISBLANK('2. Spieltag'!J61)))),'2. Spieltag'!G61,0)</f>
        <v>0</v>
      </c>
      <c r="S55">
        <f>IF((AND(Q55=0,NOT(ISBLANK('2. Spieltag'!H61)),NOT(ISBLANK('2. Spieltag'!J61)))),'2. Spieltag'!K61,0)</f>
        <v>0</v>
      </c>
      <c r="T55">
        <f>IF(Q55='2. Spieltag'!G61,'2. Spieltag'!K61,IF(Q55='2. Spieltag'!K61,'2. Spieltag'!G61,0))</f>
        <v>0</v>
      </c>
      <c r="W55">
        <f>IF('3. Spieltag'!C61&gt;'3. Spieltag'!E61,'3. Spieltag'!B61,IF('3. Spieltag'!E61&gt;'3. Spieltag'!C61,'3. Spieltag'!F61,0))</f>
        <v>0</v>
      </c>
      <c r="X55">
        <f>IF((AND(W55=0,NOT(ISBLANK('3. Spieltag'!C61)),NOT(ISBLANK('3. Spieltag'!E61)))),'3. Spieltag'!B61,0)</f>
        <v>0</v>
      </c>
      <c r="Y55">
        <f>IF((AND(W55=0,NOT(ISBLANK('3. Spieltag'!C61)),NOT(ISBLANK('3. Spieltag'!E61)))),'3. Spieltag'!F61,0)</f>
        <v>0</v>
      </c>
      <c r="Z55">
        <f>IF(W55='3. Spieltag'!B61,'3. Spieltag'!F61,IF(W55='3. Spieltag'!F61,'3. Spieltag'!B61,0))</f>
        <v>0</v>
      </c>
      <c r="AB55">
        <f>IF('3. Spieltag'!H61&gt;'3. Spieltag'!J61,'3. Spieltag'!G61,IF('3. Spieltag'!J61&gt;'3. Spieltag'!H61,'3. Spieltag'!K61,0))</f>
        <v>0</v>
      </c>
      <c r="AC55">
        <f>IF((AND(AB55=0,NOT(ISBLANK('3. Spieltag'!H61)),NOT(ISBLANK('3. Spieltag'!J61)))),'3. Spieltag'!G61,0)</f>
        <v>0</v>
      </c>
      <c r="AD55">
        <f>IF((AND(AB55=0,NOT(ISBLANK('3. Spieltag'!H61)),NOT(ISBLANK('3. Spieltag'!J61)))),'3. Spieltag'!K61,0)</f>
        <v>0</v>
      </c>
      <c r="AE55">
        <f>IF(AB55='3. Spieltag'!G61,'3. Spieltag'!K61,IF(AB55='3. Spieltag'!K61,'3. Spieltag'!G61,0))</f>
        <v>0</v>
      </c>
      <c r="AH55">
        <f>IF('4. Spieltag'!C61&gt;'4. Spieltag'!E61,'4. Spieltag'!B61,IF('4. Spieltag'!E61&gt;'4. Spieltag'!C61,'4. Spieltag'!F61,0))</f>
        <v>0</v>
      </c>
      <c r="AI55">
        <f>IF((AND(AH55=0,NOT(ISBLANK('4. Spieltag'!C61)),NOT(ISBLANK('4. Spieltag'!E61)))),'4. Spieltag'!B61,0)</f>
        <v>0</v>
      </c>
      <c r="AJ55">
        <f>IF((AND(AH55=0,NOT(ISBLANK('4. Spieltag'!C61)),NOT(ISBLANK('4. Spieltag'!E61)))),'4. Spieltag'!F61,0)</f>
        <v>0</v>
      </c>
      <c r="AK55">
        <f>IF(AH55='4. Spieltag'!B61,'4. Spieltag'!F61,IF(AH55='4. Spieltag'!F61,'4. Spieltag'!B61,0))</f>
        <v>0</v>
      </c>
      <c r="AM55">
        <f>IF('4. Spieltag'!H61&gt;'4. Spieltag'!J61,'4. Spieltag'!G61,IF('4. Spieltag'!J61&gt;'4. Spieltag'!H61,'4. Spieltag'!K61,0))</f>
        <v>0</v>
      </c>
      <c r="AN55">
        <f>IF((AND(AM55=0,NOT(ISBLANK('4. Spieltag'!H61)),NOT(ISBLANK('4. Spieltag'!J61)))),'4. Spieltag'!G61,0)</f>
        <v>0</v>
      </c>
      <c r="AO55">
        <f>IF((AND(AM55=0,NOT(ISBLANK('4. Spieltag'!H61)),NOT(ISBLANK('4. Spieltag'!J61)))),'4. Spieltag'!K61,0)</f>
        <v>0</v>
      </c>
      <c r="AP55">
        <f>IF(AM55='4. Spieltag'!G61,'4. Spieltag'!K61,IF(AM55='4. Spieltag'!K61,'4. Spieltag'!G61,0))</f>
        <v>0</v>
      </c>
      <c r="AS55">
        <f>IF('5. Spieltag'!C61&gt;'5. Spieltag'!E61,'5. Spieltag'!B61,IF('5. Spieltag'!E61&gt;'5. Spieltag'!C61,'5. Spieltag'!F61,0))</f>
        <v>0</v>
      </c>
      <c r="AT55">
        <f>IF((AND(AS55=0,NOT(ISBLANK('5. Spieltag'!C61)),NOT(ISBLANK('5. Spieltag'!E61)))),'5. Spieltag'!B61,0)</f>
        <v>0</v>
      </c>
      <c r="AU55">
        <f>IF((AND(AS55=0,NOT(ISBLANK('5. Spieltag'!C61)),NOT(ISBLANK('5. Spieltag'!E61)))),'5. Spieltag'!F61,0)</f>
        <v>0</v>
      </c>
      <c r="AV55">
        <f>IF(AS55='5. Spieltag'!B61,'5. Spieltag'!F61,IF(AS55='5. Spieltag'!F61,'5. Spieltag'!B61,0))</f>
        <v>0</v>
      </c>
      <c r="AX55">
        <f>IF('5. Spieltag'!H61&gt;'5. Spieltag'!J61,'5. Spieltag'!G61,IF('5. Spieltag'!J61&gt;'5. Spieltag'!H61,'5. Spieltag'!K61,0))</f>
        <v>0</v>
      </c>
      <c r="AY55">
        <f>IF((AND(AX55=0,NOT(ISBLANK('5. Spieltag'!H61)),NOT(ISBLANK('5. Spieltag'!J61)))),'5. Spieltag'!G61,0)</f>
        <v>0</v>
      </c>
      <c r="AZ55">
        <f>IF((AND(AX55=0,NOT(ISBLANK('5. Spieltag'!H61)),NOT(ISBLANK('5. Spieltag'!J61)))),'5. Spieltag'!K61,0)</f>
        <v>0</v>
      </c>
      <c r="BA55">
        <f>IF(AX55='5. Spieltag'!G61,'5. Spieltag'!K61,IF(AX55='5. Spieltag'!K61,'5. Spieltag'!G61,0))</f>
        <v>0</v>
      </c>
    </row>
    <row r="56" spans="1:53" x14ac:dyDescent="0.25">
      <c r="A56">
        <f>IF('1. Spieltag'!C62&gt;'1. Spieltag'!E62,'1. Spieltag'!B62,IF('1. Spieltag'!E62&gt;'1. Spieltag'!C62,'1. Spieltag'!F62,0))</f>
        <v>0</v>
      </c>
      <c r="B56">
        <f>IF((AND(A56=0,NOT(ISBLANK('1. Spieltag'!C62)),NOT(ISBLANK('1. Spieltag'!E62)))),'1. Spieltag'!B62,0)</f>
        <v>0</v>
      </c>
      <c r="C56">
        <f>IF((AND(A56=0,NOT(ISBLANK('1. Spieltag'!C62)),NOT(ISBLANK('1. Spieltag'!E62)))),'1. Spieltag'!F62,0)</f>
        <v>0</v>
      </c>
      <c r="D56">
        <f>IF(A56='1. Spieltag'!B62,'1. Spieltag'!F62,IF(A56='1. Spieltag'!F62,'1. Spieltag'!B62,0))</f>
        <v>0</v>
      </c>
      <c r="F56">
        <f>IF('1. Spieltag'!H62&gt;'1. Spieltag'!J62,'1. Spieltag'!G62,IF('1. Spieltag'!J62&gt;'1. Spieltag'!H62,'1. Spieltag'!K62,0))</f>
        <v>0</v>
      </c>
      <c r="G56">
        <f>IF((AND(F56=0,NOT(ISBLANK('1. Spieltag'!H62)),NOT(ISBLANK('1. Spieltag'!J62)))),'1. Spieltag'!G62,0)</f>
        <v>0</v>
      </c>
      <c r="H56">
        <f>IF((AND(F56=0,NOT(ISBLANK('1. Spieltag'!H62)),NOT(ISBLANK('1. Spieltag'!J62)))),'1. Spieltag'!K62,0)</f>
        <v>0</v>
      </c>
      <c r="I56">
        <f>IF(F56='1. Spieltag'!G62,'1. Spieltag'!K62,IF(F56='1. Spieltag'!K62,'1. Spieltag'!G62,0))</f>
        <v>0</v>
      </c>
      <c r="L56">
        <f>IF('2. Spieltag'!C62&gt;'2. Spieltag'!E62,'2. Spieltag'!B62,IF('2. Spieltag'!E62&gt;'2. Spieltag'!C62,'2. Spieltag'!F62,0))</f>
        <v>0</v>
      </c>
      <c r="M56">
        <f>IF((AND(L56=0,NOT(ISBLANK('2. Spieltag'!C62)),NOT(ISBLANK('2. Spieltag'!E62)))),'2. Spieltag'!B62,0)</f>
        <v>0</v>
      </c>
      <c r="N56">
        <f>IF((AND(L56=0,NOT(ISBLANK('2. Spieltag'!C62)),NOT(ISBLANK('2. Spieltag'!E62)))),'2. Spieltag'!F62,0)</f>
        <v>0</v>
      </c>
      <c r="O56">
        <f>IF(L56='2. Spieltag'!B62,'2. Spieltag'!F62,IF(L56='2. Spieltag'!F62,'2. Spieltag'!B62,0))</f>
        <v>0</v>
      </c>
      <c r="Q56">
        <f>IF('2. Spieltag'!H62&gt;'2. Spieltag'!J62,'2. Spieltag'!G62,IF('2. Spieltag'!J62&gt;'2. Spieltag'!H62,'2. Spieltag'!K62,0))</f>
        <v>0</v>
      </c>
      <c r="R56">
        <f>IF((AND(Q56=0,NOT(ISBLANK('2. Spieltag'!H62)),NOT(ISBLANK('2. Spieltag'!J62)))),'2. Spieltag'!G62,0)</f>
        <v>0</v>
      </c>
      <c r="S56">
        <f>IF((AND(Q56=0,NOT(ISBLANK('2. Spieltag'!H62)),NOT(ISBLANK('2. Spieltag'!J62)))),'2. Spieltag'!K62,0)</f>
        <v>0</v>
      </c>
      <c r="T56">
        <f>IF(Q56='2. Spieltag'!G62,'2. Spieltag'!K62,IF(Q56='2. Spieltag'!K62,'2. Spieltag'!G62,0))</f>
        <v>0</v>
      </c>
      <c r="W56">
        <f>IF('3. Spieltag'!C62&gt;'3. Spieltag'!E62,'3. Spieltag'!B62,IF('3. Spieltag'!E62&gt;'3. Spieltag'!C62,'3. Spieltag'!F62,0))</f>
        <v>0</v>
      </c>
      <c r="X56">
        <f>IF((AND(W56=0,NOT(ISBLANK('3. Spieltag'!C62)),NOT(ISBLANK('3. Spieltag'!E62)))),'3. Spieltag'!B62,0)</f>
        <v>0</v>
      </c>
      <c r="Y56">
        <f>IF((AND(W56=0,NOT(ISBLANK('3. Spieltag'!C62)),NOT(ISBLANK('3. Spieltag'!E62)))),'3. Spieltag'!F62,0)</f>
        <v>0</v>
      </c>
      <c r="Z56">
        <f>IF(W56='3. Spieltag'!B62,'3. Spieltag'!F62,IF(W56='3. Spieltag'!F62,'3. Spieltag'!B62,0))</f>
        <v>0</v>
      </c>
      <c r="AB56">
        <f>IF('3. Spieltag'!H62&gt;'3. Spieltag'!J62,'3. Spieltag'!G62,IF('3. Spieltag'!J62&gt;'3. Spieltag'!H62,'3. Spieltag'!K62,0))</f>
        <v>0</v>
      </c>
      <c r="AC56">
        <f>IF((AND(AB56=0,NOT(ISBLANK('3. Spieltag'!H62)),NOT(ISBLANK('3. Spieltag'!J62)))),'3. Spieltag'!G62,0)</f>
        <v>0</v>
      </c>
      <c r="AD56">
        <f>IF((AND(AB56=0,NOT(ISBLANK('3. Spieltag'!H62)),NOT(ISBLANK('3. Spieltag'!J62)))),'3. Spieltag'!K62,0)</f>
        <v>0</v>
      </c>
      <c r="AE56">
        <f>IF(AB56='3. Spieltag'!G62,'3. Spieltag'!K62,IF(AB56='3. Spieltag'!K62,'3. Spieltag'!G62,0))</f>
        <v>0</v>
      </c>
      <c r="AH56">
        <f>IF('4. Spieltag'!C62&gt;'4. Spieltag'!E62,'4. Spieltag'!B62,IF('4. Spieltag'!E62&gt;'4. Spieltag'!C62,'4. Spieltag'!F62,0))</f>
        <v>0</v>
      </c>
      <c r="AI56">
        <f>IF((AND(AH56=0,NOT(ISBLANK('4. Spieltag'!C62)),NOT(ISBLANK('4. Spieltag'!E62)))),'4. Spieltag'!B62,0)</f>
        <v>0</v>
      </c>
      <c r="AJ56">
        <f>IF((AND(AH56=0,NOT(ISBLANK('4. Spieltag'!C62)),NOT(ISBLANK('4. Spieltag'!E62)))),'4. Spieltag'!F62,0)</f>
        <v>0</v>
      </c>
      <c r="AK56">
        <f>IF(AH56='4. Spieltag'!B62,'4. Spieltag'!F62,IF(AH56='4. Spieltag'!F62,'4. Spieltag'!B62,0))</f>
        <v>0</v>
      </c>
      <c r="AM56">
        <f>IF('4. Spieltag'!H62&gt;'4. Spieltag'!J62,'4. Spieltag'!G62,IF('4. Spieltag'!J62&gt;'4. Spieltag'!H62,'4. Spieltag'!K62,0))</f>
        <v>0</v>
      </c>
      <c r="AN56">
        <f>IF((AND(AM56=0,NOT(ISBLANK('4. Spieltag'!H62)),NOT(ISBLANK('4. Spieltag'!J62)))),'4. Spieltag'!G62,0)</f>
        <v>0</v>
      </c>
      <c r="AO56">
        <f>IF((AND(AM56=0,NOT(ISBLANK('4. Spieltag'!H62)),NOT(ISBLANK('4. Spieltag'!J62)))),'4. Spieltag'!K62,0)</f>
        <v>0</v>
      </c>
      <c r="AP56">
        <f>IF(AM56='4. Spieltag'!G62,'4. Spieltag'!K62,IF(AM56='4. Spieltag'!K62,'4. Spieltag'!G62,0))</f>
        <v>0</v>
      </c>
      <c r="AS56">
        <f>IF('5. Spieltag'!C62&gt;'5. Spieltag'!E62,'5. Spieltag'!B62,IF('5. Spieltag'!E62&gt;'5. Spieltag'!C62,'5. Spieltag'!F62,0))</f>
        <v>0</v>
      </c>
      <c r="AT56">
        <f>IF((AND(AS56=0,NOT(ISBLANK('5. Spieltag'!C62)),NOT(ISBLANK('5. Spieltag'!E62)))),'5. Spieltag'!B62,0)</f>
        <v>0</v>
      </c>
      <c r="AU56">
        <f>IF((AND(AS56=0,NOT(ISBLANK('5. Spieltag'!C62)),NOT(ISBLANK('5. Spieltag'!E62)))),'5. Spieltag'!F62,0)</f>
        <v>0</v>
      </c>
      <c r="AV56">
        <f>IF(AS56='5. Spieltag'!B62,'5. Spieltag'!F62,IF(AS56='5. Spieltag'!F62,'5. Spieltag'!B62,0))</f>
        <v>0</v>
      </c>
      <c r="AX56">
        <f>IF('5. Spieltag'!H62&gt;'5. Spieltag'!J62,'5. Spieltag'!G62,IF('5. Spieltag'!J62&gt;'5. Spieltag'!H62,'5. Spieltag'!K62,0))</f>
        <v>0</v>
      </c>
      <c r="AY56">
        <f>IF((AND(AX56=0,NOT(ISBLANK('5. Spieltag'!H62)),NOT(ISBLANK('5. Spieltag'!J62)))),'5. Spieltag'!G62,0)</f>
        <v>0</v>
      </c>
      <c r="AZ56">
        <f>IF((AND(AX56=0,NOT(ISBLANK('5. Spieltag'!H62)),NOT(ISBLANK('5. Spieltag'!J62)))),'5. Spieltag'!K62,0)</f>
        <v>0</v>
      </c>
      <c r="BA56">
        <f>IF(AX56='5. Spieltag'!G62,'5. Spieltag'!K62,IF(AX56='5. Spieltag'!K62,'5. Spieltag'!G62,0))</f>
        <v>0</v>
      </c>
    </row>
    <row r="57" spans="1:53" x14ac:dyDescent="0.25">
      <c r="A57">
        <f>IF('1. Spieltag'!C63&gt;'1. Spieltag'!E63,'1. Spieltag'!B63,IF('1. Spieltag'!E63&gt;'1. Spieltag'!C63,'1. Spieltag'!F63,0))</f>
        <v>0</v>
      </c>
      <c r="B57">
        <f>IF((AND(A57=0,NOT(ISBLANK('1. Spieltag'!C63)),NOT(ISBLANK('1. Spieltag'!E63)))),'1. Spieltag'!B63,0)</f>
        <v>0</v>
      </c>
      <c r="C57">
        <f>IF((AND(A57=0,NOT(ISBLANK('1. Spieltag'!C63)),NOT(ISBLANK('1. Spieltag'!E63)))),'1. Spieltag'!F63,0)</f>
        <v>0</v>
      </c>
      <c r="D57">
        <f>IF(A57='1. Spieltag'!B63,'1. Spieltag'!F63,IF(A57='1. Spieltag'!F63,'1. Spieltag'!B63,0))</f>
        <v>0</v>
      </c>
      <c r="F57">
        <f>IF('1. Spieltag'!H63&gt;'1. Spieltag'!J63,'1. Spieltag'!G63,IF('1. Spieltag'!J63&gt;'1. Spieltag'!H63,'1. Spieltag'!K63,0))</f>
        <v>0</v>
      </c>
      <c r="G57">
        <f>IF((AND(F57=0,NOT(ISBLANK('1. Spieltag'!H63)),NOT(ISBLANK('1. Spieltag'!J63)))),'1. Spieltag'!G63,0)</f>
        <v>0</v>
      </c>
      <c r="H57">
        <f>IF((AND(F57=0,NOT(ISBLANK('1. Spieltag'!H63)),NOT(ISBLANK('1. Spieltag'!J63)))),'1. Spieltag'!K63,0)</f>
        <v>0</v>
      </c>
      <c r="I57">
        <f>IF(F57='1. Spieltag'!G63,'1. Spieltag'!K63,IF(F57='1. Spieltag'!K63,'1. Spieltag'!G63,0))</f>
        <v>0</v>
      </c>
      <c r="L57">
        <f>IF('2. Spieltag'!C63&gt;'2. Spieltag'!E63,'2. Spieltag'!B63,IF('2. Spieltag'!E63&gt;'2. Spieltag'!C63,'2. Spieltag'!F63,0))</f>
        <v>0</v>
      </c>
      <c r="M57">
        <f>IF((AND(L57=0,NOT(ISBLANK('2. Spieltag'!C63)),NOT(ISBLANK('2. Spieltag'!E63)))),'2. Spieltag'!B63,0)</f>
        <v>0</v>
      </c>
      <c r="N57">
        <f>IF((AND(L57=0,NOT(ISBLANK('2. Spieltag'!C63)),NOT(ISBLANK('2. Spieltag'!E63)))),'2. Spieltag'!F63,0)</f>
        <v>0</v>
      </c>
      <c r="O57">
        <f>IF(L57='2. Spieltag'!B63,'2. Spieltag'!F63,IF(L57='2. Spieltag'!F63,'2. Spieltag'!B63,0))</f>
        <v>0</v>
      </c>
      <c r="Q57">
        <f>IF('2. Spieltag'!H63&gt;'2. Spieltag'!J63,'2. Spieltag'!G63,IF('2. Spieltag'!J63&gt;'2. Spieltag'!H63,'2. Spieltag'!K63,0))</f>
        <v>0</v>
      </c>
      <c r="R57">
        <f>IF((AND(Q57=0,NOT(ISBLANK('2. Spieltag'!H63)),NOT(ISBLANK('2. Spieltag'!J63)))),'2. Spieltag'!G63,0)</f>
        <v>0</v>
      </c>
      <c r="S57">
        <f>IF((AND(Q57=0,NOT(ISBLANK('2. Spieltag'!H63)),NOT(ISBLANK('2. Spieltag'!J63)))),'2. Spieltag'!K63,0)</f>
        <v>0</v>
      </c>
      <c r="T57">
        <f>IF(Q57='2. Spieltag'!G63,'2. Spieltag'!K63,IF(Q57='2. Spieltag'!K63,'2. Spieltag'!G63,0))</f>
        <v>0</v>
      </c>
      <c r="W57">
        <f>IF('3. Spieltag'!C63&gt;'3. Spieltag'!E63,'3. Spieltag'!B63,IF('3. Spieltag'!E63&gt;'3. Spieltag'!C63,'3. Spieltag'!F63,0))</f>
        <v>0</v>
      </c>
      <c r="X57">
        <f>IF((AND(W57=0,NOT(ISBLANK('3. Spieltag'!C63)),NOT(ISBLANK('3. Spieltag'!E63)))),'3. Spieltag'!B63,0)</f>
        <v>0</v>
      </c>
      <c r="Y57">
        <f>IF((AND(W57=0,NOT(ISBLANK('3. Spieltag'!C63)),NOT(ISBLANK('3. Spieltag'!E63)))),'3. Spieltag'!F63,0)</f>
        <v>0</v>
      </c>
      <c r="Z57">
        <f>IF(W57='3. Spieltag'!B63,'3. Spieltag'!F63,IF(W57='3. Spieltag'!F63,'3. Spieltag'!B63,0))</f>
        <v>0</v>
      </c>
      <c r="AB57">
        <f>IF('3. Spieltag'!H63&gt;'3. Spieltag'!J63,'3. Spieltag'!G63,IF('3. Spieltag'!J63&gt;'3. Spieltag'!H63,'3. Spieltag'!K63,0))</f>
        <v>0</v>
      </c>
      <c r="AC57">
        <f>IF((AND(AB57=0,NOT(ISBLANK('3. Spieltag'!H63)),NOT(ISBLANK('3. Spieltag'!J63)))),'3. Spieltag'!G63,0)</f>
        <v>0</v>
      </c>
      <c r="AD57">
        <f>IF((AND(AB57=0,NOT(ISBLANK('3. Spieltag'!H63)),NOT(ISBLANK('3. Spieltag'!J63)))),'3. Spieltag'!K63,0)</f>
        <v>0</v>
      </c>
      <c r="AE57">
        <f>IF(AB57='3. Spieltag'!G63,'3. Spieltag'!K63,IF(AB57='3. Spieltag'!K63,'3. Spieltag'!G63,0))</f>
        <v>0</v>
      </c>
      <c r="AH57">
        <f>IF('4. Spieltag'!C63&gt;'4. Spieltag'!E63,'4. Spieltag'!B63,IF('4. Spieltag'!E63&gt;'4. Spieltag'!C63,'4. Spieltag'!F63,0))</f>
        <v>0</v>
      </c>
      <c r="AI57">
        <f>IF((AND(AH57=0,NOT(ISBLANK('4. Spieltag'!C63)),NOT(ISBLANK('4. Spieltag'!E63)))),'4. Spieltag'!B63,0)</f>
        <v>0</v>
      </c>
      <c r="AJ57">
        <f>IF((AND(AH57=0,NOT(ISBLANK('4. Spieltag'!C63)),NOT(ISBLANK('4. Spieltag'!E63)))),'4. Spieltag'!F63,0)</f>
        <v>0</v>
      </c>
      <c r="AK57">
        <f>IF(AH57='4. Spieltag'!B63,'4. Spieltag'!F63,IF(AH57='4. Spieltag'!F63,'4. Spieltag'!B63,0))</f>
        <v>0</v>
      </c>
      <c r="AM57">
        <f>IF('4. Spieltag'!H63&gt;'4. Spieltag'!J63,'4. Spieltag'!G63,IF('4. Spieltag'!J63&gt;'4. Spieltag'!H63,'4. Spieltag'!K63,0))</f>
        <v>0</v>
      </c>
      <c r="AN57">
        <f>IF((AND(AM57=0,NOT(ISBLANK('4. Spieltag'!H63)),NOT(ISBLANK('4. Spieltag'!J63)))),'4. Spieltag'!G63,0)</f>
        <v>0</v>
      </c>
      <c r="AO57">
        <f>IF((AND(AM57=0,NOT(ISBLANK('4. Spieltag'!H63)),NOT(ISBLANK('4. Spieltag'!J63)))),'4. Spieltag'!K63,0)</f>
        <v>0</v>
      </c>
      <c r="AP57">
        <f>IF(AM57='4. Spieltag'!G63,'4. Spieltag'!K63,IF(AM57='4. Spieltag'!K63,'4. Spieltag'!G63,0))</f>
        <v>0</v>
      </c>
      <c r="AS57">
        <f>IF('5. Spieltag'!C63&gt;'5. Spieltag'!E63,'5. Spieltag'!B63,IF('5. Spieltag'!E63&gt;'5. Spieltag'!C63,'5. Spieltag'!F63,0))</f>
        <v>0</v>
      </c>
      <c r="AT57">
        <f>IF((AND(AS57=0,NOT(ISBLANK('5. Spieltag'!C63)),NOT(ISBLANK('5. Spieltag'!E63)))),'5. Spieltag'!B63,0)</f>
        <v>0</v>
      </c>
      <c r="AU57">
        <f>IF((AND(AS57=0,NOT(ISBLANK('5. Spieltag'!C63)),NOT(ISBLANK('5. Spieltag'!E63)))),'5. Spieltag'!F63,0)</f>
        <v>0</v>
      </c>
      <c r="AV57">
        <f>IF(AS57='5. Spieltag'!B63,'5. Spieltag'!F63,IF(AS57='5. Spieltag'!F63,'5. Spieltag'!B63,0))</f>
        <v>0</v>
      </c>
      <c r="AX57">
        <f>IF('5. Spieltag'!H63&gt;'5. Spieltag'!J63,'5. Spieltag'!G63,IF('5. Spieltag'!J63&gt;'5. Spieltag'!H63,'5. Spieltag'!K63,0))</f>
        <v>0</v>
      </c>
      <c r="AY57">
        <f>IF((AND(AX57=0,NOT(ISBLANK('5. Spieltag'!H63)),NOT(ISBLANK('5. Spieltag'!J63)))),'5. Spieltag'!G63,0)</f>
        <v>0</v>
      </c>
      <c r="AZ57">
        <f>IF((AND(AX57=0,NOT(ISBLANK('5. Spieltag'!H63)),NOT(ISBLANK('5. Spieltag'!J63)))),'5. Spieltag'!K63,0)</f>
        <v>0</v>
      </c>
      <c r="BA57">
        <f>IF(AX57='5. Spieltag'!G63,'5. Spieltag'!K63,IF(AX57='5. Spieltag'!K63,'5. Spieltag'!G63,0))</f>
        <v>0</v>
      </c>
    </row>
    <row r="58" spans="1:53" x14ac:dyDescent="0.25">
      <c r="A58">
        <f>IF('1. Spieltag'!C64&gt;'1. Spieltag'!E64,'1. Spieltag'!B64,IF('1. Spieltag'!E64&gt;'1. Spieltag'!C64,'1. Spieltag'!F64,0))</f>
        <v>0</v>
      </c>
      <c r="B58">
        <f>IF((AND(A58=0,NOT(ISBLANK('1. Spieltag'!C64)),NOT(ISBLANK('1. Spieltag'!E64)))),'1. Spieltag'!B64,0)</f>
        <v>0</v>
      </c>
      <c r="C58">
        <f>IF((AND(A58=0,NOT(ISBLANK('1. Spieltag'!C64)),NOT(ISBLANK('1. Spieltag'!E64)))),'1. Spieltag'!F64,0)</f>
        <v>0</v>
      </c>
      <c r="D58">
        <f>IF(A58='1. Spieltag'!B64,'1. Spieltag'!F64,IF(A58='1. Spieltag'!F64,'1. Spieltag'!B64,0))</f>
        <v>0</v>
      </c>
      <c r="F58">
        <f>IF('1. Spieltag'!H64&gt;'1. Spieltag'!J64,'1. Spieltag'!G64,IF('1. Spieltag'!J64&gt;'1. Spieltag'!H64,'1. Spieltag'!K64,0))</f>
        <v>0</v>
      </c>
      <c r="G58">
        <f>IF((AND(F58=0,NOT(ISBLANK('1. Spieltag'!H64)),NOT(ISBLANK('1. Spieltag'!J64)))),'1. Spieltag'!G64,0)</f>
        <v>0</v>
      </c>
      <c r="H58">
        <f>IF((AND(F58=0,NOT(ISBLANK('1. Spieltag'!H64)),NOT(ISBLANK('1. Spieltag'!J64)))),'1. Spieltag'!K64,0)</f>
        <v>0</v>
      </c>
      <c r="I58">
        <f>IF(F58='1. Spieltag'!G64,'1. Spieltag'!K64,IF(F58='1. Spieltag'!K64,'1. Spieltag'!G64,0))</f>
        <v>0</v>
      </c>
      <c r="L58">
        <f>IF('2. Spieltag'!C64&gt;'2. Spieltag'!E64,'2. Spieltag'!B64,IF('2. Spieltag'!E64&gt;'2. Spieltag'!C64,'2. Spieltag'!F64,0))</f>
        <v>0</v>
      </c>
      <c r="M58">
        <f>IF((AND(L58=0,NOT(ISBLANK('2. Spieltag'!C64)),NOT(ISBLANK('2. Spieltag'!E64)))),'2. Spieltag'!B64,0)</f>
        <v>0</v>
      </c>
      <c r="N58">
        <f>IF((AND(L58=0,NOT(ISBLANK('2. Spieltag'!C64)),NOT(ISBLANK('2. Spieltag'!E64)))),'2. Spieltag'!F64,0)</f>
        <v>0</v>
      </c>
      <c r="O58">
        <f>IF(L58='2. Spieltag'!B64,'2. Spieltag'!F64,IF(L58='2. Spieltag'!F64,'2. Spieltag'!B64,0))</f>
        <v>0</v>
      </c>
      <c r="Q58">
        <f>IF('2. Spieltag'!H64&gt;'2. Spieltag'!J64,'2. Spieltag'!G64,IF('2. Spieltag'!J64&gt;'2. Spieltag'!H64,'2. Spieltag'!K64,0))</f>
        <v>0</v>
      </c>
      <c r="R58">
        <f>IF((AND(Q58=0,NOT(ISBLANK('2. Spieltag'!H64)),NOT(ISBLANK('2. Spieltag'!J64)))),'2. Spieltag'!G64,0)</f>
        <v>0</v>
      </c>
      <c r="S58">
        <f>IF((AND(Q58=0,NOT(ISBLANK('2. Spieltag'!H64)),NOT(ISBLANK('2. Spieltag'!J64)))),'2. Spieltag'!K64,0)</f>
        <v>0</v>
      </c>
      <c r="T58">
        <f>IF(Q58='2. Spieltag'!G64,'2. Spieltag'!K64,IF(Q58='2. Spieltag'!K64,'2. Spieltag'!G64,0))</f>
        <v>0</v>
      </c>
      <c r="W58">
        <f>IF('3. Spieltag'!C64&gt;'3. Spieltag'!E64,'3. Spieltag'!B64,IF('3. Spieltag'!E64&gt;'3. Spieltag'!C64,'3. Spieltag'!F64,0))</f>
        <v>0</v>
      </c>
      <c r="X58">
        <f>IF((AND(W58=0,NOT(ISBLANK('3. Spieltag'!C64)),NOT(ISBLANK('3. Spieltag'!E64)))),'3. Spieltag'!B64,0)</f>
        <v>0</v>
      </c>
      <c r="Y58">
        <f>IF((AND(W58=0,NOT(ISBLANK('3. Spieltag'!C64)),NOT(ISBLANK('3. Spieltag'!E64)))),'3. Spieltag'!F64,0)</f>
        <v>0</v>
      </c>
      <c r="Z58">
        <f>IF(W58='3. Spieltag'!B64,'3. Spieltag'!F64,IF(W58='3. Spieltag'!F64,'3. Spieltag'!B64,0))</f>
        <v>0</v>
      </c>
      <c r="AB58">
        <f>IF('3. Spieltag'!H64&gt;'3. Spieltag'!J64,'3. Spieltag'!G64,IF('3. Spieltag'!J64&gt;'3. Spieltag'!H64,'3. Spieltag'!K64,0))</f>
        <v>0</v>
      </c>
      <c r="AC58">
        <f>IF((AND(AB58=0,NOT(ISBLANK('3. Spieltag'!H64)),NOT(ISBLANK('3. Spieltag'!J64)))),'3. Spieltag'!G64,0)</f>
        <v>0</v>
      </c>
      <c r="AD58">
        <f>IF((AND(AB58=0,NOT(ISBLANK('3. Spieltag'!H64)),NOT(ISBLANK('3. Spieltag'!J64)))),'3. Spieltag'!K64,0)</f>
        <v>0</v>
      </c>
      <c r="AE58">
        <f>IF(AB58='3. Spieltag'!G64,'3. Spieltag'!K64,IF(AB58='3. Spieltag'!K64,'3. Spieltag'!G64,0))</f>
        <v>0</v>
      </c>
      <c r="AH58">
        <f>IF('4. Spieltag'!C64&gt;'4. Spieltag'!E64,'4. Spieltag'!B64,IF('4. Spieltag'!E64&gt;'4. Spieltag'!C64,'4. Spieltag'!F64,0))</f>
        <v>0</v>
      </c>
      <c r="AI58">
        <f>IF((AND(AH58=0,NOT(ISBLANK('4. Spieltag'!C64)),NOT(ISBLANK('4. Spieltag'!E64)))),'4. Spieltag'!B64,0)</f>
        <v>0</v>
      </c>
      <c r="AJ58">
        <f>IF((AND(AH58=0,NOT(ISBLANK('4. Spieltag'!C64)),NOT(ISBLANK('4. Spieltag'!E64)))),'4. Spieltag'!F64,0)</f>
        <v>0</v>
      </c>
      <c r="AK58">
        <f>IF(AH58='4. Spieltag'!B64,'4. Spieltag'!F64,IF(AH58='4. Spieltag'!F64,'4. Spieltag'!B64,0))</f>
        <v>0</v>
      </c>
      <c r="AM58">
        <f>IF('4. Spieltag'!H64&gt;'4. Spieltag'!J64,'4. Spieltag'!G64,IF('4. Spieltag'!J64&gt;'4. Spieltag'!H64,'4. Spieltag'!K64,0))</f>
        <v>0</v>
      </c>
      <c r="AN58">
        <f>IF((AND(AM58=0,NOT(ISBLANK('4. Spieltag'!H64)),NOT(ISBLANK('4. Spieltag'!J64)))),'4. Spieltag'!G64,0)</f>
        <v>0</v>
      </c>
      <c r="AO58">
        <f>IF((AND(AM58=0,NOT(ISBLANK('4. Spieltag'!H64)),NOT(ISBLANK('4. Spieltag'!J64)))),'4. Spieltag'!K64,0)</f>
        <v>0</v>
      </c>
      <c r="AP58">
        <f>IF(AM58='4. Spieltag'!G64,'4. Spieltag'!K64,IF(AM58='4. Spieltag'!K64,'4. Spieltag'!G64,0))</f>
        <v>0</v>
      </c>
      <c r="AS58">
        <f>IF('5. Spieltag'!C64&gt;'5. Spieltag'!E64,'5. Spieltag'!B64,IF('5. Spieltag'!E64&gt;'5. Spieltag'!C64,'5. Spieltag'!F64,0))</f>
        <v>0</v>
      </c>
      <c r="AT58">
        <f>IF((AND(AS58=0,NOT(ISBLANK('5. Spieltag'!C64)),NOT(ISBLANK('5. Spieltag'!E64)))),'5. Spieltag'!B64,0)</f>
        <v>0</v>
      </c>
      <c r="AU58">
        <f>IF((AND(AS58=0,NOT(ISBLANK('5. Spieltag'!C64)),NOT(ISBLANK('5. Spieltag'!E64)))),'5. Spieltag'!F64,0)</f>
        <v>0</v>
      </c>
      <c r="AV58">
        <f>IF(AS58='5. Spieltag'!B64,'5. Spieltag'!F64,IF(AS58='5. Spieltag'!F64,'5. Spieltag'!B64,0))</f>
        <v>0</v>
      </c>
      <c r="AX58">
        <f>IF('5. Spieltag'!H64&gt;'5. Spieltag'!J64,'5. Spieltag'!G64,IF('5. Spieltag'!J64&gt;'5. Spieltag'!H64,'5. Spieltag'!K64,0))</f>
        <v>0</v>
      </c>
      <c r="AY58">
        <f>IF((AND(AX58=0,NOT(ISBLANK('5. Spieltag'!H64)),NOT(ISBLANK('5. Spieltag'!J64)))),'5. Spieltag'!G64,0)</f>
        <v>0</v>
      </c>
      <c r="AZ58">
        <f>IF((AND(AX58=0,NOT(ISBLANK('5. Spieltag'!H64)),NOT(ISBLANK('5. Spieltag'!J64)))),'5. Spieltag'!K64,0)</f>
        <v>0</v>
      </c>
      <c r="BA58">
        <f>IF(AX58='5. Spieltag'!G64,'5. Spieltag'!K64,IF(AX58='5. Spieltag'!K64,'5. Spieltag'!G64,0))</f>
        <v>0</v>
      </c>
    </row>
    <row r="59" spans="1:53" x14ac:dyDescent="0.25">
      <c r="A59">
        <f>IF('1. Spieltag'!C65&gt;'1. Spieltag'!E65,'1. Spieltag'!B65,IF('1. Spieltag'!E65&gt;'1. Spieltag'!C65,'1. Spieltag'!F65,0))</f>
        <v>0</v>
      </c>
      <c r="B59">
        <f>IF((AND(A59=0,NOT(ISBLANK('1. Spieltag'!C65)),NOT(ISBLANK('1. Spieltag'!E65)))),'1. Spieltag'!B65,0)</f>
        <v>0</v>
      </c>
      <c r="C59">
        <f>IF((AND(A59=0,NOT(ISBLANK('1. Spieltag'!C65)),NOT(ISBLANK('1. Spieltag'!E65)))),'1. Spieltag'!F65,0)</f>
        <v>0</v>
      </c>
      <c r="D59">
        <f>IF(A59='1. Spieltag'!B65,'1. Spieltag'!F65,IF(A59='1. Spieltag'!F65,'1. Spieltag'!B65,0))</f>
        <v>0</v>
      </c>
      <c r="F59">
        <f>IF('1. Spieltag'!H65&gt;'1. Spieltag'!J65,'1. Spieltag'!G65,IF('1. Spieltag'!J65&gt;'1. Spieltag'!H65,'1. Spieltag'!K65,0))</f>
        <v>0</v>
      </c>
      <c r="G59">
        <f>IF((AND(F59=0,NOT(ISBLANK('1. Spieltag'!H65)),NOT(ISBLANK('1. Spieltag'!J65)))),'1. Spieltag'!G65,0)</f>
        <v>0</v>
      </c>
      <c r="H59">
        <f>IF((AND(F59=0,NOT(ISBLANK('1. Spieltag'!H65)),NOT(ISBLANK('1. Spieltag'!J65)))),'1. Spieltag'!K65,0)</f>
        <v>0</v>
      </c>
      <c r="I59">
        <f>IF(F59='1. Spieltag'!G65,'1. Spieltag'!K65,IF(F59='1. Spieltag'!K65,'1. Spieltag'!G65,0))</f>
        <v>0</v>
      </c>
      <c r="L59">
        <f>IF('2. Spieltag'!C65&gt;'2. Spieltag'!E65,'2. Spieltag'!B65,IF('2. Spieltag'!E65&gt;'2. Spieltag'!C65,'2. Spieltag'!F65,0))</f>
        <v>0</v>
      </c>
      <c r="M59">
        <f>IF((AND(L59=0,NOT(ISBLANK('2. Spieltag'!C65)),NOT(ISBLANK('2. Spieltag'!E65)))),'2. Spieltag'!B65,0)</f>
        <v>0</v>
      </c>
      <c r="N59">
        <f>IF((AND(L59=0,NOT(ISBLANK('2. Spieltag'!C65)),NOT(ISBLANK('2. Spieltag'!E65)))),'2. Spieltag'!F65,0)</f>
        <v>0</v>
      </c>
      <c r="O59">
        <f>IF(L59='2. Spieltag'!B65,'2. Spieltag'!F65,IF(L59='2. Spieltag'!F65,'2. Spieltag'!B65,0))</f>
        <v>0</v>
      </c>
      <c r="Q59">
        <f>IF('2. Spieltag'!H65&gt;'2. Spieltag'!J65,'2. Spieltag'!G65,IF('2. Spieltag'!J65&gt;'2. Spieltag'!H65,'2. Spieltag'!K65,0))</f>
        <v>0</v>
      </c>
      <c r="R59">
        <f>IF((AND(Q59=0,NOT(ISBLANK('2. Spieltag'!H65)),NOT(ISBLANK('2. Spieltag'!J65)))),'2. Spieltag'!G65,0)</f>
        <v>0</v>
      </c>
      <c r="S59">
        <f>IF((AND(Q59=0,NOT(ISBLANK('2. Spieltag'!H65)),NOT(ISBLANK('2. Spieltag'!J65)))),'2. Spieltag'!K65,0)</f>
        <v>0</v>
      </c>
      <c r="T59">
        <f>IF(Q59='2. Spieltag'!G65,'2. Spieltag'!K65,IF(Q59='2. Spieltag'!K65,'2. Spieltag'!G65,0))</f>
        <v>0</v>
      </c>
      <c r="W59">
        <f>IF('3. Spieltag'!C65&gt;'3. Spieltag'!E65,'3. Spieltag'!B65,IF('3. Spieltag'!E65&gt;'3. Spieltag'!C65,'3. Spieltag'!F65,0))</f>
        <v>0</v>
      </c>
      <c r="X59">
        <f>IF((AND(W59=0,NOT(ISBLANK('3. Spieltag'!C65)),NOT(ISBLANK('3. Spieltag'!E65)))),'3. Spieltag'!B65,0)</f>
        <v>0</v>
      </c>
      <c r="Y59">
        <f>IF((AND(W59=0,NOT(ISBLANK('3. Spieltag'!C65)),NOT(ISBLANK('3. Spieltag'!E65)))),'3. Spieltag'!F65,0)</f>
        <v>0</v>
      </c>
      <c r="Z59">
        <f>IF(W59='3. Spieltag'!B65,'3. Spieltag'!F65,IF(W59='3. Spieltag'!F65,'3. Spieltag'!B65,0))</f>
        <v>0</v>
      </c>
      <c r="AB59">
        <f>IF('3. Spieltag'!H65&gt;'3. Spieltag'!J65,'3. Spieltag'!G65,IF('3. Spieltag'!J65&gt;'3. Spieltag'!H65,'3. Spieltag'!K65,0))</f>
        <v>0</v>
      </c>
      <c r="AC59">
        <f>IF((AND(AB59=0,NOT(ISBLANK('3. Spieltag'!H65)),NOT(ISBLANK('3. Spieltag'!J65)))),'3. Spieltag'!G65,0)</f>
        <v>0</v>
      </c>
      <c r="AD59">
        <f>IF((AND(AB59=0,NOT(ISBLANK('3. Spieltag'!H65)),NOT(ISBLANK('3. Spieltag'!J65)))),'3. Spieltag'!K65,0)</f>
        <v>0</v>
      </c>
      <c r="AE59">
        <f>IF(AB59='3. Spieltag'!G65,'3. Spieltag'!K65,IF(AB59='3. Spieltag'!K65,'3. Spieltag'!G65,0))</f>
        <v>0</v>
      </c>
      <c r="AH59">
        <f>IF('4. Spieltag'!C65&gt;'4. Spieltag'!E65,'4. Spieltag'!B65,IF('4. Spieltag'!E65&gt;'4. Spieltag'!C65,'4. Spieltag'!F65,0))</f>
        <v>0</v>
      </c>
      <c r="AI59">
        <f>IF((AND(AH59=0,NOT(ISBLANK('4. Spieltag'!C65)),NOT(ISBLANK('4. Spieltag'!E65)))),'4. Spieltag'!B65,0)</f>
        <v>0</v>
      </c>
      <c r="AJ59">
        <f>IF((AND(AH59=0,NOT(ISBLANK('4. Spieltag'!C65)),NOT(ISBLANK('4. Spieltag'!E65)))),'4. Spieltag'!F65,0)</f>
        <v>0</v>
      </c>
      <c r="AK59">
        <f>IF(AH59='4. Spieltag'!B65,'4. Spieltag'!F65,IF(AH59='4. Spieltag'!F65,'4. Spieltag'!B65,0))</f>
        <v>0</v>
      </c>
      <c r="AM59">
        <f>IF('4. Spieltag'!H65&gt;'4. Spieltag'!J65,'4. Spieltag'!G65,IF('4. Spieltag'!J65&gt;'4. Spieltag'!H65,'4. Spieltag'!K65,0))</f>
        <v>0</v>
      </c>
      <c r="AN59">
        <f>IF((AND(AM59=0,NOT(ISBLANK('4. Spieltag'!H65)),NOT(ISBLANK('4. Spieltag'!J65)))),'4. Spieltag'!G65,0)</f>
        <v>0</v>
      </c>
      <c r="AO59">
        <f>IF((AND(AM59=0,NOT(ISBLANK('4. Spieltag'!H65)),NOT(ISBLANK('4. Spieltag'!J65)))),'4. Spieltag'!K65,0)</f>
        <v>0</v>
      </c>
      <c r="AP59">
        <f>IF(AM59='4. Spieltag'!G65,'4. Spieltag'!K65,IF(AM59='4. Spieltag'!K65,'4. Spieltag'!G65,0))</f>
        <v>0</v>
      </c>
      <c r="AS59">
        <f>IF('5. Spieltag'!C65&gt;'5. Spieltag'!E65,'5. Spieltag'!B65,IF('5. Spieltag'!E65&gt;'5. Spieltag'!C65,'5. Spieltag'!F65,0))</f>
        <v>0</v>
      </c>
      <c r="AT59">
        <f>IF((AND(AS59=0,NOT(ISBLANK('5. Spieltag'!C65)),NOT(ISBLANK('5. Spieltag'!E65)))),'5. Spieltag'!B65,0)</f>
        <v>0</v>
      </c>
      <c r="AU59">
        <f>IF((AND(AS59=0,NOT(ISBLANK('5. Spieltag'!C65)),NOT(ISBLANK('5. Spieltag'!E65)))),'5. Spieltag'!F65,0)</f>
        <v>0</v>
      </c>
      <c r="AV59">
        <f>IF(AS59='5. Spieltag'!B65,'5. Spieltag'!F65,IF(AS59='5. Spieltag'!F65,'5. Spieltag'!B65,0))</f>
        <v>0</v>
      </c>
      <c r="AX59">
        <f>IF('5. Spieltag'!H65&gt;'5. Spieltag'!J65,'5. Spieltag'!G65,IF('5. Spieltag'!J65&gt;'5. Spieltag'!H65,'5. Spieltag'!K65,0))</f>
        <v>0</v>
      </c>
      <c r="AY59">
        <f>IF((AND(AX59=0,NOT(ISBLANK('5. Spieltag'!H65)),NOT(ISBLANK('5. Spieltag'!J65)))),'5. Spieltag'!G65,0)</f>
        <v>0</v>
      </c>
      <c r="AZ59">
        <f>IF((AND(AX59=0,NOT(ISBLANK('5. Spieltag'!H65)),NOT(ISBLANK('5. Spieltag'!J65)))),'5. Spieltag'!K65,0)</f>
        <v>0</v>
      </c>
      <c r="BA59">
        <f>IF(AX59='5. Spieltag'!G65,'5. Spieltag'!K65,IF(AX59='5. Spieltag'!K65,'5. Spieltag'!G65,0))</f>
        <v>0</v>
      </c>
    </row>
    <row r="60" spans="1:53" x14ac:dyDescent="0.25">
      <c r="A60">
        <f>IF('1. Spieltag'!C66&gt;'1. Spieltag'!E66,'1. Spieltag'!B66,IF('1. Spieltag'!E66&gt;'1. Spieltag'!C66,'1. Spieltag'!F66,0))</f>
        <v>0</v>
      </c>
      <c r="B60">
        <f>IF((AND(A60=0,NOT(ISBLANK('1. Spieltag'!C66)),NOT(ISBLANK('1. Spieltag'!E66)))),'1. Spieltag'!B66,0)</f>
        <v>0</v>
      </c>
      <c r="C60">
        <f>IF((AND(A60=0,NOT(ISBLANK('1. Spieltag'!C66)),NOT(ISBLANK('1. Spieltag'!E66)))),'1. Spieltag'!F66,0)</f>
        <v>0</v>
      </c>
      <c r="D60">
        <f>IF(A60='1. Spieltag'!B66,'1. Spieltag'!F66,IF(A60='1. Spieltag'!F66,'1. Spieltag'!B66,0))</f>
        <v>0</v>
      </c>
      <c r="F60">
        <f>IF('1. Spieltag'!H66&gt;'1. Spieltag'!J66,'1. Spieltag'!G66,IF('1. Spieltag'!J66&gt;'1. Spieltag'!H66,'1. Spieltag'!K66,0))</f>
        <v>0</v>
      </c>
      <c r="G60">
        <f>IF((AND(F60=0,NOT(ISBLANK('1. Spieltag'!H66)),NOT(ISBLANK('1. Spieltag'!J66)))),'1. Spieltag'!G66,0)</f>
        <v>0</v>
      </c>
      <c r="H60">
        <f>IF((AND(F60=0,NOT(ISBLANK('1. Spieltag'!H66)),NOT(ISBLANK('1. Spieltag'!J66)))),'1. Spieltag'!K66,0)</f>
        <v>0</v>
      </c>
      <c r="I60">
        <f>IF(F60='1. Spieltag'!G66,'1. Spieltag'!K66,IF(F60='1. Spieltag'!K66,'1. Spieltag'!G66,0))</f>
        <v>0</v>
      </c>
      <c r="L60">
        <f>IF('2. Spieltag'!C66&gt;'2. Spieltag'!E66,'2. Spieltag'!B66,IF('2. Spieltag'!E66&gt;'2. Spieltag'!C66,'2. Spieltag'!F66,0))</f>
        <v>0</v>
      </c>
      <c r="M60">
        <f>IF((AND(L60=0,NOT(ISBLANK('2. Spieltag'!C66)),NOT(ISBLANK('2. Spieltag'!E66)))),'2. Spieltag'!B66,0)</f>
        <v>0</v>
      </c>
      <c r="N60">
        <f>IF((AND(L60=0,NOT(ISBLANK('2. Spieltag'!C66)),NOT(ISBLANK('2. Spieltag'!E66)))),'2. Spieltag'!F66,0)</f>
        <v>0</v>
      </c>
      <c r="O60">
        <f>IF(L60='2. Spieltag'!B66,'2. Spieltag'!F66,IF(L60='2. Spieltag'!F66,'2. Spieltag'!B66,0))</f>
        <v>0</v>
      </c>
      <c r="Q60">
        <f>IF('2. Spieltag'!H66&gt;'2. Spieltag'!J66,'2. Spieltag'!G66,IF('2. Spieltag'!J66&gt;'2. Spieltag'!H66,'2. Spieltag'!K66,0))</f>
        <v>0</v>
      </c>
      <c r="R60">
        <f>IF((AND(Q60=0,NOT(ISBLANK('2. Spieltag'!H66)),NOT(ISBLANK('2. Spieltag'!J66)))),'2. Spieltag'!G66,0)</f>
        <v>0</v>
      </c>
      <c r="S60">
        <f>IF((AND(Q60=0,NOT(ISBLANK('2. Spieltag'!H66)),NOT(ISBLANK('2. Spieltag'!J66)))),'2. Spieltag'!K66,0)</f>
        <v>0</v>
      </c>
      <c r="T60">
        <f>IF(Q60='2. Spieltag'!G66,'2. Spieltag'!K66,IF(Q60='2. Spieltag'!K66,'2. Spieltag'!G66,0))</f>
        <v>0</v>
      </c>
      <c r="W60">
        <f>IF('3. Spieltag'!C66&gt;'3. Spieltag'!E66,'3. Spieltag'!B66,IF('3. Spieltag'!E66&gt;'3. Spieltag'!C66,'3. Spieltag'!F66,0))</f>
        <v>0</v>
      </c>
      <c r="X60">
        <f>IF((AND(W60=0,NOT(ISBLANK('3. Spieltag'!C66)),NOT(ISBLANK('3. Spieltag'!E66)))),'3. Spieltag'!B66,0)</f>
        <v>0</v>
      </c>
      <c r="Y60">
        <f>IF((AND(W60=0,NOT(ISBLANK('3. Spieltag'!C66)),NOT(ISBLANK('3. Spieltag'!E66)))),'3. Spieltag'!F66,0)</f>
        <v>0</v>
      </c>
      <c r="Z60">
        <f>IF(W60='3. Spieltag'!B66,'3. Spieltag'!F66,IF(W60='3. Spieltag'!F66,'3. Spieltag'!B66,0))</f>
        <v>0</v>
      </c>
      <c r="AB60">
        <f>IF('3. Spieltag'!H66&gt;'3. Spieltag'!J66,'3. Spieltag'!G66,IF('3. Spieltag'!J66&gt;'3. Spieltag'!H66,'3. Spieltag'!K66,0))</f>
        <v>0</v>
      </c>
      <c r="AC60">
        <f>IF((AND(AB60=0,NOT(ISBLANK('3. Spieltag'!H66)),NOT(ISBLANK('3. Spieltag'!J66)))),'3. Spieltag'!G66,0)</f>
        <v>0</v>
      </c>
      <c r="AD60">
        <f>IF((AND(AB60=0,NOT(ISBLANK('3. Spieltag'!H66)),NOT(ISBLANK('3. Spieltag'!J66)))),'3. Spieltag'!K66,0)</f>
        <v>0</v>
      </c>
      <c r="AE60">
        <f>IF(AB60='3. Spieltag'!G66,'3. Spieltag'!K66,IF(AB60='3. Spieltag'!K66,'3. Spieltag'!G66,0))</f>
        <v>0</v>
      </c>
      <c r="AH60">
        <f>IF('4. Spieltag'!C66&gt;'4. Spieltag'!E66,'4. Spieltag'!B66,IF('4. Spieltag'!E66&gt;'4. Spieltag'!C66,'4. Spieltag'!F66,0))</f>
        <v>0</v>
      </c>
      <c r="AI60">
        <f>IF((AND(AH60=0,NOT(ISBLANK('4. Spieltag'!C66)),NOT(ISBLANK('4. Spieltag'!E66)))),'4. Spieltag'!B66,0)</f>
        <v>0</v>
      </c>
      <c r="AJ60">
        <f>IF((AND(AH60=0,NOT(ISBLANK('4. Spieltag'!C66)),NOT(ISBLANK('4. Spieltag'!E66)))),'4. Spieltag'!F66,0)</f>
        <v>0</v>
      </c>
      <c r="AK60">
        <f>IF(AH60='4. Spieltag'!B66,'4. Spieltag'!F66,IF(AH60='4. Spieltag'!F66,'4. Spieltag'!B66,0))</f>
        <v>0</v>
      </c>
      <c r="AM60">
        <f>IF('4. Spieltag'!H66&gt;'4. Spieltag'!J66,'4. Spieltag'!G66,IF('4. Spieltag'!J66&gt;'4. Spieltag'!H66,'4. Spieltag'!K66,0))</f>
        <v>0</v>
      </c>
      <c r="AN60">
        <f>IF((AND(AM60=0,NOT(ISBLANK('4. Spieltag'!H66)),NOT(ISBLANK('4. Spieltag'!J66)))),'4. Spieltag'!G66,0)</f>
        <v>0</v>
      </c>
      <c r="AO60">
        <f>IF((AND(AM60=0,NOT(ISBLANK('4. Spieltag'!H66)),NOT(ISBLANK('4. Spieltag'!J66)))),'4. Spieltag'!K66,0)</f>
        <v>0</v>
      </c>
      <c r="AP60">
        <f>IF(AM60='4. Spieltag'!G66,'4. Spieltag'!K66,IF(AM60='4. Spieltag'!K66,'4. Spieltag'!G66,0))</f>
        <v>0</v>
      </c>
      <c r="AS60">
        <f>IF('5. Spieltag'!C66&gt;'5. Spieltag'!E66,'5. Spieltag'!B66,IF('5. Spieltag'!E66&gt;'5. Spieltag'!C66,'5. Spieltag'!F66,0))</f>
        <v>0</v>
      </c>
      <c r="AT60">
        <f>IF((AND(AS60=0,NOT(ISBLANK('5. Spieltag'!C66)),NOT(ISBLANK('5. Spieltag'!E66)))),'5. Spieltag'!B66,0)</f>
        <v>0</v>
      </c>
      <c r="AU60">
        <f>IF((AND(AS60=0,NOT(ISBLANK('5. Spieltag'!C66)),NOT(ISBLANK('5. Spieltag'!E66)))),'5. Spieltag'!F66,0)</f>
        <v>0</v>
      </c>
      <c r="AV60">
        <f>IF(AS60='5. Spieltag'!B66,'5. Spieltag'!F66,IF(AS60='5. Spieltag'!F66,'5. Spieltag'!B66,0))</f>
        <v>0</v>
      </c>
      <c r="AX60">
        <f>IF('5. Spieltag'!H66&gt;'5. Spieltag'!J66,'5. Spieltag'!G66,IF('5. Spieltag'!J66&gt;'5. Spieltag'!H66,'5. Spieltag'!K66,0))</f>
        <v>0</v>
      </c>
      <c r="AY60">
        <f>IF((AND(AX60=0,NOT(ISBLANK('5. Spieltag'!H66)),NOT(ISBLANK('5. Spieltag'!J66)))),'5. Spieltag'!G66,0)</f>
        <v>0</v>
      </c>
      <c r="AZ60">
        <f>IF((AND(AX60=0,NOT(ISBLANK('5. Spieltag'!H66)),NOT(ISBLANK('5. Spieltag'!J66)))),'5. Spieltag'!K66,0)</f>
        <v>0</v>
      </c>
      <c r="BA60">
        <f>IF(AX60='5. Spieltag'!G66,'5. Spieltag'!K66,IF(AX60='5. Spieltag'!K66,'5. Spieltag'!G66,0))</f>
        <v>0</v>
      </c>
    </row>
    <row r="61" spans="1:53" x14ac:dyDescent="0.25">
      <c r="A61">
        <f>IF('1. Spieltag'!C67&gt;'1. Spieltag'!E67,'1. Spieltag'!B67,IF('1. Spieltag'!E67&gt;'1. Spieltag'!C67,'1. Spieltag'!F67,0))</f>
        <v>0</v>
      </c>
      <c r="B61">
        <f>IF((AND(A61=0,NOT(ISBLANK('1. Spieltag'!C67)),NOT(ISBLANK('1. Spieltag'!E67)))),'1. Spieltag'!B67,0)</f>
        <v>0</v>
      </c>
      <c r="C61">
        <f>IF((AND(A61=0,NOT(ISBLANK('1. Spieltag'!C67)),NOT(ISBLANK('1. Spieltag'!E67)))),'1. Spieltag'!F67,0)</f>
        <v>0</v>
      </c>
      <c r="D61">
        <f>IF(A61='1. Spieltag'!B67,'1. Spieltag'!F67,IF(A61='1. Spieltag'!F67,'1. Spieltag'!B67,0))</f>
        <v>0</v>
      </c>
      <c r="F61">
        <f>IF('1. Spieltag'!H67&gt;'1. Spieltag'!J67,'1. Spieltag'!G67,IF('1. Spieltag'!J67&gt;'1. Spieltag'!H67,'1. Spieltag'!K67,0))</f>
        <v>0</v>
      </c>
      <c r="G61">
        <f>IF((AND(F61=0,NOT(ISBLANK('1. Spieltag'!H67)),NOT(ISBLANK('1. Spieltag'!J67)))),'1. Spieltag'!G67,0)</f>
        <v>0</v>
      </c>
      <c r="H61">
        <f>IF((AND(F61=0,NOT(ISBLANK('1. Spieltag'!H67)),NOT(ISBLANK('1. Spieltag'!J67)))),'1. Spieltag'!K67,0)</f>
        <v>0</v>
      </c>
      <c r="I61">
        <f>IF(F61='1. Spieltag'!G67,'1. Spieltag'!K67,IF(F61='1. Spieltag'!K67,'1. Spieltag'!G67,0))</f>
        <v>0</v>
      </c>
      <c r="L61">
        <f>IF('2. Spieltag'!C67&gt;'2. Spieltag'!E67,'2. Spieltag'!B67,IF('2. Spieltag'!E67&gt;'2. Spieltag'!C67,'2. Spieltag'!F67,0))</f>
        <v>0</v>
      </c>
      <c r="M61">
        <f>IF((AND(L61=0,NOT(ISBLANK('2. Spieltag'!C67)),NOT(ISBLANK('2. Spieltag'!E67)))),'2. Spieltag'!B67,0)</f>
        <v>0</v>
      </c>
      <c r="N61">
        <f>IF((AND(L61=0,NOT(ISBLANK('2. Spieltag'!C67)),NOT(ISBLANK('2. Spieltag'!E67)))),'2. Spieltag'!F67,0)</f>
        <v>0</v>
      </c>
      <c r="O61">
        <f>IF(L61='2. Spieltag'!B67,'2. Spieltag'!F67,IF(L61='2. Spieltag'!F67,'2. Spieltag'!B67,0))</f>
        <v>0</v>
      </c>
      <c r="Q61">
        <f>IF('2. Spieltag'!H67&gt;'2. Spieltag'!J67,'2. Spieltag'!G67,IF('2. Spieltag'!J67&gt;'2. Spieltag'!H67,'2. Spieltag'!K67,0))</f>
        <v>0</v>
      </c>
      <c r="R61">
        <f>IF((AND(Q61=0,NOT(ISBLANK('2. Spieltag'!H67)),NOT(ISBLANK('2. Spieltag'!J67)))),'2. Spieltag'!G67,0)</f>
        <v>0</v>
      </c>
      <c r="S61">
        <f>IF((AND(Q61=0,NOT(ISBLANK('2. Spieltag'!H67)),NOT(ISBLANK('2. Spieltag'!J67)))),'2. Spieltag'!K67,0)</f>
        <v>0</v>
      </c>
      <c r="T61">
        <f>IF(Q61='2. Spieltag'!G67,'2. Spieltag'!K67,IF(Q61='2. Spieltag'!K67,'2. Spieltag'!G67,0))</f>
        <v>0</v>
      </c>
      <c r="W61">
        <f>IF('3. Spieltag'!C67&gt;'3. Spieltag'!E67,'3. Spieltag'!B67,IF('3. Spieltag'!E67&gt;'3. Spieltag'!C67,'3. Spieltag'!F67,0))</f>
        <v>0</v>
      </c>
      <c r="X61">
        <f>IF((AND(W61=0,NOT(ISBLANK('3. Spieltag'!C67)),NOT(ISBLANK('3. Spieltag'!E67)))),'3. Spieltag'!B67,0)</f>
        <v>0</v>
      </c>
      <c r="Y61">
        <f>IF((AND(W61=0,NOT(ISBLANK('3. Spieltag'!C67)),NOT(ISBLANK('3. Spieltag'!E67)))),'3. Spieltag'!F67,0)</f>
        <v>0</v>
      </c>
      <c r="Z61">
        <f>IF(W61='3. Spieltag'!B67,'3. Spieltag'!F67,IF(W61='3. Spieltag'!F67,'3. Spieltag'!B67,0))</f>
        <v>0</v>
      </c>
      <c r="AB61">
        <f>IF('3. Spieltag'!H67&gt;'3. Spieltag'!J67,'3. Spieltag'!G67,IF('3. Spieltag'!J67&gt;'3. Spieltag'!H67,'3. Spieltag'!K67,0))</f>
        <v>0</v>
      </c>
      <c r="AC61">
        <f>IF((AND(AB61=0,NOT(ISBLANK('3. Spieltag'!H67)),NOT(ISBLANK('3. Spieltag'!J67)))),'3. Spieltag'!G67,0)</f>
        <v>0</v>
      </c>
      <c r="AD61">
        <f>IF((AND(AB61=0,NOT(ISBLANK('3. Spieltag'!H67)),NOT(ISBLANK('3. Spieltag'!J67)))),'3. Spieltag'!K67,0)</f>
        <v>0</v>
      </c>
      <c r="AE61">
        <f>IF(AB61='3. Spieltag'!G67,'3. Spieltag'!K67,IF(AB61='3. Spieltag'!K67,'3. Spieltag'!G67,0))</f>
        <v>0</v>
      </c>
      <c r="AH61">
        <f>IF('4. Spieltag'!C67&gt;'4. Spieltag'!E67,'4. Spieltag'!B67,IF('4. Spieltag'!E67&gt;'4. Spieltag'!C67,'4. Spieltag'!F67,0))</f>
        <v>0</v>
      </c>
      <c r="AI61">
        <f>IF((AND(AH61=0,NOT(ISBLANK('4. Spieltag'!C67)),NOT(ISBLANK('4. Spieltag'!E67)))),'4. Spieltag'!B67,0)</f>
        <v>0</v>
      </c>
      <c r="AJ61">
        <f>IF((AND(AH61=0,NOT(ISBLANK('4. Spieltag'!C67)),NOT(ISBLANK('4. Spieltag'!E67)))),'4. Spieltag'!F67,0)</f>
        <v>0</v>
      </c>
      <c r="AK61">
        <f>IF(AH61='4. Spieltag'!B67,'4. Spieltag'!F67,IF(AH61='4. Spieltag'!F67,'4. Spieltag'!B67,0))</f>
        <v>0</v>
      </c>
      <c r="AM61">
        <f>IF('4. Spieltag'!H67&gt;'4. Spieltag'!J67,'4. Spieltag'!G67,IF('4. Spieltag'!J67&gt;'4. Spieltag'!H67,'4. Spieltag'!K67,0))</f>
        <v>0</v>
      </c>
      <c r="AN61">
        <f>IF((AND(AM61=0,NOT(ISBLANK('4. Spieltag'!H67)),NOT(ISBLANK('4. Spieltag'!J67)))),'4. Spieltag'!G67,0)</f>
        <v>0</v>
      </c>
      <c r="AO61">
        <f>IF((AND(AM61=0,NOT(ISBLANK('4. Spieltag'!H67)),NOT(ISBLANK('4. Spieltag'!J67)))),'4. Spieltag'!K67,0)</f>
        <v>0</v>
      </c>
      <c r="AP61">
        <f>IF(AM61='4. Spieltag'!G67,'4. Spieltag'!K67,IF(AM61='4. Spieltag'!K67,'4. Spieltag'!G67,0))</f>
        <v>0</v>
      </c>
      <c r="AS61">
        <f>IF('5. Spieltag'!C67&gt;'5. Spieltag'!E67,'5. Spieltag'!B67,IF('5. Spieltag'!E67&gt;'5. Spieltag'!C67,'5. Spieltag'!F67,0))</f>
        <v>0</v>
      </c>
      <c r="AT61">
        <f>IF((AND(AS61=0,NOT(ISBLANK('5. Spieltag'!C67)),NOT(ISBLANK('5. Spieltag'!E67)))),'5. Spieltag'!B67,0)</f>
        <v>0</v>
      </c>
      <c r="AU61">
        <f>IF((AND(AS61=0,NOT(ISBLANK('5. Spieltag'!C67)),NOT(ISBLANK('5. Spieltag'!E67)))),'5. Spieltag'!F67,0)</f>
        <v>0</v>
      </c>
      <c r="AV61">
        <f>IF(AS61='5. Spieltag'!B67,'5. Spieltag'!F67,IF(AS61='5. Spieltag'!F67,'5. Spieltag'!B67,0))</f>
        <v>0</v>
      </c>
      <c r="AX61">
        <f>IF('5. Spieltag'!H67&gt;'5. Spieltag'!J67,'5. Spieltag'!G67,IF('5. Spieltag'!J67&gt;'5. Spieltag'!H67,'5. Spieltag'!K67,0))</f>
        <v>0</v>
      </c>
      <c r="AY61">
        <f>IF((AND(AX61=0,NOT(ISBLANK('5. Spieltag'!H67)),NOT(ISBLANK('5. Spieltag'!J67)))),'5. Spieltag'!G67,0)</f>
        <v>0</v>
      </c>
      <c r="AZ61">
        <f>IF((AND(AX61=0,NOT(ISBLANK('5. Spieltag'!H67)),NOT(ISBLANK('5. Spieltag'!J67)))),'5. Spieltag'!K67,0)</f>
        <v>0</v>
      </c>
      <c r="BA61">
        <f>IF(AX61='5. Spieltag'!G67,'5. Spieltag'!K67,IF(AX61='5. Spieltag'!K67,'5. Spieltag'!G67,0))</f>
        <v>0</v>
      </c>
    </row>
    <row r="62" spans="1:53" x14ac:dyDescent="0.25">
      <c r="A62">
        <f>IF('1. Spieltag'!C68&gt;'1. Spieltag'!E68,'1. Spieltag'!B68,IF('1. Spieltag'!E68&gt;'1. Spieltag'!C68,'1. Spieltag'!F68,0))</f>
        <v>0</v>
      </c>
      <c r="B62">
        <f>IF((AND(A62=0,NOT(ISBLANK('1. Spieltag'!C68)),NOT(ISBLANK('1. Spieltag'!E68)))),'1. Spieltag'!B68,0)</f>
        <v>0</v>
      </c>
      <c r="C62">
        <f>IF((AND(A62=0,NOT(ISBLANK('1. Spieltag'!C68)),NOT(ISBLANK('1. Spieltag'!E68)))),'1. Spieltag'!F68,0)</f>
        <v>0</v>
      </c>
      <c r="D62">
        <f>IF(A62='1. Spieltag'!B68,'1. Spieltag'!F68,IF(A62='1. Spieltag'!F68,'1. Spieltag'!B68,0))</f>
        <v>0</v>
      </c>
      <c r="F62">
        <f>IF('1. Spieltag'!H68&gt;'1. Spieltag'!J68,'1. Spieltag'!G68,IF('1. Spieltag'!J68&gt;'1. Spieltag'!H68,'1. Spieltag'!K68,0))</f>
        <v>0</v>
      </c>
      <c r="G62">
        <f>IF((AND(F62=0,NOT(ISBLANK('1. Spieltag'!H68)),NOT(ISBLANK('1. Spieltag'!J68)))),'1. Spieltag'!G68,0)</f>
        <v>0</v>
      </c>
      <c r="H62">
        <f>IF((AND(F62=0,NOT(ISBLANK('1. Spieltag'!H68)),NOT(ISBLANK('1. Spieltag'!J68)))),'1. Spieltag'!K68,0)</f>
        <v>0</v>
      </c>
      <c r="I62">
        <f>IF(F62='1. Spieltag'!G68,'1. Spieltag'!K68,IF(F62='1. Spieltag'!K68,'1. Spieltag'!G68,0))</f>
        <v>0</v>
      </c>
      <c r="L62">
        <f>IF('2. Spieltag'!C68&gt;'2. Spieltag'!E68,'2. Spieltag'!B68,IF('2. Spieltag'!E68&gt;'2. Spieltag'!C68,'2. Spieltag'!F68,0))</f>
        <v>0</v>
      </c>
      <c r="M62">
        <f>IF((AND(L62=0,NOT(ISBLANK('2. Spieltag'!C68)),NOT(ISBLANK('2. Spieltag'!E68)))),'2. Spieltag'!B68,0)</f>
        <v>0</v>
      </c>
      <c r="N62">
        <f>IF((AND(L62=0,NOT(ISBLANK('2. Spieltag'!C68)),NOT(ISBLANK('2. Spieltag'!E68)))),'2. Spieltag'!F68,0)</f>
        <v>0</v>
      </c>
      <c r="O62">
        <f>IF(L62='2. Spieltag'!B68,'2. Spieltag'!F68,IF(L62='2. Spieltag'!F68,'2. Spieltag'!B68,0))</f>
        <v>0</v>
      </c>
      <c r="Q62">
        <f>IF('2. Spieltag'!H68&gt;'2. Spieltag'!J68,'2. Spieltag'!G68,IF('2. Spieltag'!J68&gt;'2. Spieltag'!H68,'2. Spieltag'!K68,0))</f>
        <v>0</v>
      </c>
      <c r="R62">
        <f>IF((AND(Q62=0,NOT(ISBLANK('2. Spieltag'!H68)),NOT(ISBLANK('2. Spieltag'!J68)))),'2. Spieltag'!G68,0)</f>
        <v>0</v>
      </c>
      <c r="S62">
        <f>IF((AND(Q62=0,NOT(ISBLANK('2. Spieltag'!H68)),NOT(ISBLANK('2. Spieltag'!J68)))),'2. Spieltag'!K68,0)</f>
        <v>0</v>
      </c>
      <c r="T62">
        <f>IF(Q62='2. Spieltag'!G68,'2. Spieltag'!K68,IF(Q62='2. Spieltag'!K68,'2. Spieltag'!G68,0))</f>
        <v>0</v>
      </c>
      <c r="W62">
        <f>IF('3. Spieltag'!C68&gt;'3. Spieltag'!E68,'3. Spieltag'!B68,IF('3. Spieltag'!E68&gt;'3. Spieltag'!C68,'3. Spieltag'!F68,0))</f>
        <v>0</v>
      </c>
      <c r="X62">
        <f>IF((AND(W62=0,NOT(ISBLANK('3. Spieltag'!C68)),NOT(ISBLANK('3. Spieltag'!E68)))),'3. Spieltag'!B68,0)</f>
        <v>0</v>
      </c>
      <c r="Y62">
        <f>IF((AND(W62=0,NOT(ISBLANK('3. Spieltag'!C68)),NOT(ISBLANK('3. Spieltag'!E68)))),'3. Spieltag'!F68,0)</f>
        <v>0</v>
      </c>
      <c r="Z62">
        <f>IF(W62='3. Spieltag'!B68,'3. Spieltag'!F68,IF(W62='3. Spieltag'!F68,'3. Spieltag'!B68,0))</f>
        <v>0</v>
      </c>
      <c r="AB62">
        <f>IF('3. Spieltag'!H68&gt;'3. Spieltag'!J68,'3. Spieltag'!G68,IF('3. Spieltag'!J68&gt;'3. Spieltag'!H68,'3. Spieltag'!K68,0))</f>
        <v>0</v>
      </c>
      <c r="AC62">
        <f>IF((AND(AB62=0,NOT(ISBLANK('3. Spieltag'!H68)),NOT(ISBLANK('3. Spieltag'!J68)))),'3. Spieltag'!G68,0)</f>
        <v>0</v>
      </c>
      <c r="AD62">
        <f>IF((AND(AB62=0,NOT(ISBLANK('3. Spieltag'!H68)),NOT(ISBLANK('3. Spieltag'!J68)))),'3. Spieltag'!K68,0)</f>
        <v>0</v>
      </c>
      <c r="AE62">
        <f>IF(AB62='3. Spieltag'!G68,'3. Spieltag'!K68,IF(AB62='3. Spieltag'!K68,'3. Spieltag'!G68,0))</f>
        <v>0</v>
      </c>
      <c r="AH62">
        <f>IF('4. Spieltag'!C68&gt;'4. Spieltag'!E68,'4. Spieltag'!B68,IF('4. Spieltag'!E68&gt;'4. Spieltag'!C68,'4. Spieltag'!F68,0))</f>
        <v>0</v>
      </c>
      <c r="AI62">
        <f>IF((AND(AH62=0,NOT(ISBLANK('4. Spieltag'!C68)),NOT(ISBLANK('4. Spieltag'!E68)))),'4. Spieltag'!B68,0)</f>
        <v>0</v>
      </c>
      <c r="AJ62">
        <f>IF((AND(AH62=0,NOT(ISBLANK('4. Spieltag'!C68)),NOT(ISBLANK('4. Spieltag'!E68)))),'4. Spieltag'!F68,0)</f>
        <v>0</v>
      </c>
      <c r="AK62">
        <f>IF(AH62='4. Spieltag'!B68,'4. Spieltag'!F68,IF(AH62='4. Spieltag'!F68,'4. Spieltag'!B68,0))</f>
        <v>0</v>
      </c>
      <c r="AM62">
        <f>IF('4. Spieltag'!H68&gt;'4. Spieltag'!J68,'4. Spieltag'!G68,IF('4. Spieltag'!J68&gt;'4. Spieltag'!H68,'4. Spieltag'!K68,0))</f>
        <v>0</v>
      </c>
      <c r="AN62">
        <f>IF((AND(AM62=0,NOT(ISBLANK('4. Spieltag'!H68)),NOT(ISBLANK('4. Spieltag'!J68)))),'4. Spieltag'!G68,0)</f>
        <v>0</v>
      </c>
      <c r="AO62">
        <f>IF((AND(AM62=0,NOT(ISBLANK('4. Spieltag'!H68)),NOT(ISBLANK('4. Spieltag'!J68)))),'4. Spieltag'!K68,0)</f>
        <v>0</v>
      </c>
      <c r="AP62">
        <f>IF(AM62='4. Spieltag'!G68,'4. Spieltag'!K68,IF(AM62='4. Spieltag'!K68,'4. Spieltag'!G68,0))</f>
        <v>0</v>
      </c>
      <c r="AS62">
        <f>IF('5. Spieltag'!C68&gt;'5. Spieltag'!E68,'5. Spieltag'!B68,IF('5. Spieltag'!E68&gt;'5. Spieltag'!C68,'5. Spieltag'!F68,0))</f>
        <v>0</v>
      </c>
      <c r="AT62">
        <f>IF((AND(AS62=0,NOT(ISBLANK('5. Spieltag'!C68)),NOT(ISBLANK('5. Spieltag'!E68)))),'5. Spieltag'!B68,0)</f>
        <v>0</v>
      </c>
      <c r="AU62">
        <f>IF((AND(AS62=0,NOT(ISBLANK('5. Spieltag'!C68)),NOT(ISBLANK('5. Spieltag'!E68)))),'5. Spieltag'!F68,0)</f>
        <v>0</v>
      </c>
      <c r="AV62">
        <f>IF(AS62='5. Spieltag'!B68,'5. Spieltag'!F68,IF(AS62='5. Spieltag'!F68,'5. Spieltag'!B68,0))</f>
        <v>0</v>
      </c>
      <c r="AX62">
        <f>IF('5. Spieltag'!H68&gt;'5. Spieltag'!J68,'5. Spieltag'!G68,IF('5. Spieltag'!J68&gt;'5. Spieltag'!H68,'5. Spieltag'!K68,0))</f>
        <v>0</v>
      </c>
      <c r="AY62">
        <f>IF((AND(AX62=0,NOT(ISBLANK('5. Spieltag'!H68)),NOT(ISBLANK('5. Spieltag'!J68)))),'5. Spieltag'!G68,0)</f>
        <v>0</v>
      </c>
      <c r="AZ62">
        <f>IF((AND(AX62=0,NOT(ISBLANK('5. Spieltag'!H68)),NOT(ISBLANK('5. Spieltag'!J68)))),'5. Spieltag'!K68,0)</f>
        <v>0</v>
      </c>
      <c r="BA62">
        <f>IF(AX62='5. Spieltag'!G68,'5. Spieltag'!K68,IF(AX62='5. Spieltag'!K68,'5. Spieltag'!G68,0))</f>
        <v>0</v>
      </c>
    </row>
    <row r="63" spans="1:53" x14ac:dyDescent="0.25">
      <c r="A63">
        <f>IF('1. Spieltag'!C69&gt;'1. Spieltag'!E69,'1. Spieltag'!B69,IF('1. Spieltag'!E69&gt;'1. Spieltag'!C69,'1. Spieltag'!F69,0))</f>
        <v>0</v>
      </c>
      <c r="B63">
        <f>IF((AND(A63=0,NOT(ISBLANK('1. Spieltag'!C69)),NOT(ISBLANK('1. Spieltag'!E69)))),'1. Spieltag'!B69,0)</f>
        <v>0</v>
      </c>
      <c r="C63">
        <f>IF((AND(A63=0,NOT(ISBLANK('1. Spieltag'!C69)),NOT(ISBLANK('1. Spieltag'!E69)))),'1. Spieltag'!F69,0)</f>
        <v>0</v>
      </c>
      <c r="D63">
        <f>IF(A63='1. Spieltag'!B69,'1. Spieltag'!F69,IF(A63='1. Spieltag'!F69,'1. Spieltag'!B69,0))</f>
        <v>0</v>
      </c>
      <c r="F63">
        <f>IF('1. Spieltag'!H69&gt;'1. Spieltag'!J69,'1. Spieltag'!G69,IF('1. Spieltag'!J69&gt;'1. Spieltag'!H69,'1. Spieltag'!K69,0))</f>
        <v>0</v>
      </c>
      <c r="G63">
        <f>IF((AND(F63=0,NOT(ISBLANK('1. Spieltag'!H69)),NOT(ISBLANK('1. Spieltag'!J69)))),'1. Spieltag'!G69,0)</f>
        <v>0</v>
      </c>
      <c r="H63">
        <f>IF((AND(F63=0,NOT(ISBLANK('1. Spieltag'!H69)),NOT(ISBLANK('1. Spieltag'!J69)))),'1. Spieltag'!K69,0)</f>
        <v>0</v>
      </c>
      <c r="I63">
        <f>IF(F63='1. Spieltag'!G69,'1. Spieltag'!K69,IF(F63='1. Spieltag'!K69,'1. Spieltag'!G69,0))</f>
        <v>0</v>
      </c>
      <c r="L63">
        <f>IF('2. Spieltag'!C69&gt;'2. Spieltag'!E69,'2. Spieltag'!B69,IF('2. Spieltag'!E69&gt;'2. Spieltag'!C69,'2. Spieltag'!F69,0))</f>
        <v>0</v>
      </c>
      <c r="M63">
        <f>IF((AND(L63=0,NOT(ISBLANK('2. Spieltag'!C69)),NOT(ISBLANK('2. Spieltag'!E69)))),'2. Spieltag'!B69,0)</f>
        <v>0</v>
      </c>
      <c r="N63">
        <f>IF((AND(L63=0,NOT(ISBLANK('2. Spieltag'!C69)),NOT(ISBLANK('2. Spieltag'!E69)))),'2. Spieltag'!F69,0)</f>
        <v>0</v>
      </c>
      <c r="O63">
        <f>IF(L63='2. Spieltag'!B69,'2. Spieltag'!F69,IF(L63='2. Spieltag'!F69,'2. Spieltag'!B69,0))</f>
        <v>0</v>
      </c>
      <c r="Q63">
        <f>IF('2. Spieltag'!H69&gt;'2. Spieltag'!J69,'2. Spieltag'!G69,IF('2. Spieltag'!J69&gt;'2. Spieltag'!H69,'2. Spieltag'!K69,0))</f>
        <v>0</v>
      </c>
      <c r="R63">
        <f>IF((AND(Q63=0,NOT(ISBLANK('2. Spieltag'!H69)),NOT(ISBLANK('2. Spieltag'!J69)))),'2. Spieltag'!G69,0)</f>
        <v>0</v>
      </c>
      <c r="S63">
        <f>IF((AND(Q63=0,NOT(ISBLANK('2. Spieltag'!H69)),NOT(ISBLANK('2. Spieltag'!J69)))),'2. Spieltag'!K69,0)</f>
        <v>0</v>
      </c>
      <c r="T63">
        <f>IF(Q63='2. Spieltag'!G69,'2. Spieltag'!K69,IF(Q63='2. Spieltag'!K69,'2. Spieltag'!G69,0))</f>
        <v>0</v>
      </c>
      <c r="W63">
        <f>IF('3. Spieltag'!C69&gt;'3. Spieltag'!E69,'3. Spieltag'!B69,IF('3. Spieltag'!E69&gt;'3. Spieltag'!C69,'3. Spieltag'!F69,0))</f>
        <v>0</v>
      </c>
      <c r="X63">
        <f>IF((AND(W63=0,NOT(ISBLANK('3. Spieltag'!C69)),NOT(ISBLANK('3. Spieltag'!E69)))),'3. Spieltag'!B69,0)</f>
        <v>0</v>
      </c>
      <c r="Y63">
        <f>IF((AND(W63=0,NOT(ISBLANK('3. Spieltag'!C69)),NOT(ISBLANK('3. Spieltag'!E69)))),'3. Spieltag'!F69,0)</f>
        <v>0</v>
      </c>
      <c r="Z63">
        <f>IF(W63='3. Spieltag'!B69,'3. Spieltag'!F69,IF(W63='3. Spieltag'!F69,'3. Spieltag'!B69,0))</f>
        <v>0</v>
      </c>
      <c r="AB63">
        <f>IF('3. Spieltag'!H69&gt;'3. Spieltag'!J69,'3. Spieltag'!G69,IF('3. Spieltag'!J69&gt;'3. Spieltag'!H69,'3. Spieltag'!K69,0))</f>
        <v>0</v>
      </c>
      <c r="AC63">
        <f>IF((AND(AB63=0,NOT(ISBLANK('3. Spieltag'!H69)),NOT(ISBLANK('3. Spieltag'!J69)))),'3. Spieltag'!G69,0)</f>
        <v>0</v>
      </c>
      <c r="AD63">
        <f>IF((AND(AB63=0,NOT(ISBLANK('3. Spieltag'!H69)),NOT(ISBLANK('3. Spieltag'!J69)))),'3. Spieltag'!K69,0)</f>
        <v>0</v>
      </c>
      <c r="AE63">
        <f>IF(AB63='3. Spieltag'!G69,'3. Spieltag'!K69,IF(AB63='3. Spieltag'!K69,'3. Spieltag'!G69,0))</f>
        <v>0</v>
      </c>
      <c r="AH63">
        <f>IF('4. Spieltag'!C69&gt;'4. Spieltag'!E69,'4. Spieltag'!B69,IF('4. Spieltag'!E69&gt;'4. Spieltag'!C69,'4. Spieltag'!F69,0))</f>
        <v>0</v>
      </c>
      <c r="AI63">
        <f>IF((AND(AH63=0,NOT(ISBLANK('4. Spieltag'!C69)),NOT(ISBLANK('4. Spieltag'!E69)))),'4. Spieltag'!B69,0)</f>
        <v>0</v>
      </c>
      <c r="AJ63">
        <f>IF((AND(AH63=0,NOT(ISBLANK('4. Spieltag'!C69)),NOT(ISBLANK('4. Spieltag'!E69)))),'4. Spieltag'!F69,0)</f>
        <v>0</v>
      </c>
      <c r="AK63">
        <f>IF(AH63='4. Spieltag'!B69,'4. Spieltag'!F69,IF(AH63='4. Spieltag'!F69,'4. Spieltag'!B69,0))</f>
        <v>0</v>
      </c>
      <c r="AM63">
        <f>IF('4. Spieltag'!H69&gt;'4. Spieltag'!J69,'4. Spieltag'!G69,IF('4. Spieltag'!J69&gt;'4. Spieltag'!H69,'4. Spieltag'!K69,0))</f>
        <v>0</v>
      </c>
      <c r="AN63">
        <f>IF((AND(AM63=0,NOT(ISBLANK('4. Spieltag'!H69)),NOT(ISBLANK('4. Spieltag'!J69)))),'4. Spieltag'!G69,0)</f>
        <v>0</v>
      </c>
      <c r="AO63">
        <f>IF((AND(AM63=0,NOT(ISBLANK('4. Spieltag'!H69)),NOT(ISBLANK('4. Spieltag'!J69)))),'4. Spieltag'!K69,0)</f>
        <v>0</v>
      </c>
      <c r="AP63">
        <f>IF(AM63='4. Spieltag'!G69,'4. Spieltag'!K69,IF(AM63='4. Spieltag'!K69,'4. Spieltag'!G69,0))</f>
        <v>0</v>
      </c>
      <c r="AS63">
        <f>IF('5. Spieltag'!C69&gt;'5. Spieltag'!E69,'5. Spieltag'!B69,IF('5. Spieltag'!E69&gt;'5. Spieltag'!C69,'5. Spieltag'!F69,0))</f>
        <v>0</v>
      </c>
      <c r="AT63">
        <f>IF((AND(AS63=0,NOT(ISBLANK('5. Spieltag'!C69)),NOT(ISBLANK('5. Spieltag'!E69)))),'5. Spieltag'!B69,0)</f>
        <v>0</v>
      </c>
      <c r="AU63">
        <f>IF((AND(AS63=0,NOT(ISBLANK('5. Spieltag'!C69)),NOT(ISBLANK('5. Spieltag'!E69)))),'5. Spieltag'!F69,0)</f>
        <v>0</v>
      </c>
      <c r="AV63">
        <f>IF(AS63='5. Spieltag'!B69,'5. Spieltag'!F69,IF(AS63='5. Spieltag'!F69,'5. Spieltag'!B69,0))</f>
        <v>0</v>
      </c>
      <c r="AX63">
        <f>IF('5. Spieltag'!H69&gt;'5. Spieltag'!J69,'5. Spieltag'!G69,IF('5. Spieltag'!J69&gt;'5. Spieltag'!H69,'5. Spieltag'!K69,0))</f>
        <v>0</v>
      </c>
      <c r="AY63">
        <f>IF((AND(AX63=0,NOT(ISBLANK('5. Spieltag'!H69)),NOT(ISBLANK('5. Spieltag'!J69)))),'5. Spieltag'!G69,0)</f>
        <v>0</v>
      </c>
      <c r="AZ63">
        <f>IF((AND(AX63=0,NOT(ISBLANK('5. Spieltag'!H69)),NOT(ISBLANK('5. Spieltag'!J69)))),'5. Spieltag'!K69,0)</f>
        <v>0</v>
      </c>
      <c r="BA63">
        <f>IF(AX63='5. Spieltag'!G69,'5. Spieltag'!K69,IF(AX63='5. Spieltag'!K69,'5. Spieltag'!G69,0))</f>
        <v>0</v>
      </c>
    </row>
    <row r="64" spans="1:53" x14ac:dyDescent="0.25">
      <c r="A64">
        <f>IF('1. Spieltag'!C70&gt;'1. Spieltag'!E70,'1. Spieltag'!B70,IF('1. Spieltag'!E70&gt;'1. Spieltag'!C70,'1. Spieltag'!F70,0))</f>
        <v>0</v>
      </c>
      <c r="B64">
        <f>IF((AND(A64=0,NOT(ISBLANK('1. Spieltag'!C70)),NOT(ISBLANK('1. Spieltag'!E70)))),'1. Spieltag'!B70,0)</f>
        <v>0</v>
      </c>
      <c r="C64">
        <f>IF((AND(A64=0,NOT(ISBLANK('1. Spieltag'!C70)),NOT(ISBLANK('1. Spieltag'!E70)))),'1. Spieltag'!F70,0)</f>
        <v>0</v>
      </c>
      <c r="D64">
        <f>IF(A64='1. Spieltag'!B70,'1. Spieltag'!F70,IF(A64='1. Spieltag'!F70,'1. Spieltag'!B70,0))</f>
        <v>0</v>
      </c>
      <c r="F64">
        <f>IF('1. Spieltag'!H70&gt;'1. Spieltag'!J70,'1. Spieltag'!G70,IF('1. Spieltag'!J70&gt;'1. Spieltag'!H70,'1. Spieltag'!K70,0))</f>
        <v>0</v>
      </c>
      <c r="G64">
        <f>IF((AND(F64=0,NOT(ISBLANK('1. Spieltag'!H70)),NOT(ISBLANK('1. Spieltag'!J70)))),'1. Spieltag'!G70,0)</f>
        <v>0</v>
      </c>
      <c r="H64">
        <f>IF((AND(F64=0,NOT(ISBLANK('1. Spieltag'!H70)),NOT(ISBLANK('1. Spieltag'!J70)))),'1. Spieltag'!K70,0)</f>
        <v>0</v>
      </c>
      <c r="I64">
        <f>IF(F64='1. Spieltag'!G70,'1. Spieltag'!K70,IF(F64='1. Spieltag'!K70,'1. Spieltag'!G70,0))</f>
        <v>0</v>
      </c>
      <c r="L64">
        <f>IF('2. Spieltag'!C70&gt;'2. Spieltag'!E70,'2. Spieltag'!B70,IF('2. Spieltag'!E70&gt;'2. Spieltag'!C70,'2. Spieltag'!F70,0))</f>
        <v>0</v>
      </c>
      <c r="M64">
        <f>IF((AND(L64=0,NOT(ISBLANK('2. Spieltag'!C70)),NOT(ISBLANK('2. Spieltag'!E70)))),'2. Spieltag'!B70,0)</f>
        <v>0</v>
      </c>
      <c r="N64">
        <f>IF((AND(L64=0,NOT(ISBLANK('2. Spieltag'!C70)),NOT(ISBLANK('2. Spieltag'!E70)))),'2. Spieltag'!F70,0)</f>
        <v>0</v>
      </c>
      <c r="O64">
        <f>IF(L64='2. Spieltag'!B70,'2. Spieltag'!F70,IF(L64='2. Spieltag'!F70,'2. Spieltag'!B70,0))</f>
        <v>0</v>
      </c>
      <c r="Q64">
        <f>IF('2. Spieltag'!H70&gt;'2. Spieltag'!J70,'2. Spieltag'!G70,IF('2. Spieltag'!J70&gt;'2. Spieltag'!H70,'2. Spieltag'!K70,0))</f>
        <v>0</v>
      </c>
      <c r="R64">
        <f>IF((AND(Q64=0,NOT(ISBLANK('2. Spieltag'!H70)),NOT(ISBLANK('2. Spieltag'!J70)))),'2. Spieltag'!G70,0)</f>
        <v>0</v>
      </c>
      <c r="S64">
        <f>IF((AND(Q64=0,NOT(ISBLANK('2. Spieltag'!H70)),NOT(ISBLANK('2. Spieltag'!J70)))),'2. Spieltag'!K70,0)</f>
        <v>0</v>
      </c>
      <c r="T64">
        <f>IF(Q64='2. Spieltag'!G70,'2. Spieltag'!K70,IF(Q64='2. Spieltag'!K70,'2. Spieltag'!G70,0))</f>
        <v>0</v>
      </c>
      <c r="W64">
        <f>IF('3. Spieltag'!C70&gt;'3. Spieltag'!E70,'3. Spieltag'!B70,IF('3. Spieltag'!E70&gt;'3. Spieltag'!C70,'3. Spieltag'!F70,0))</f>
        <v>0</v>
      </c>
      <c r="X64">
        <f>IF((AND(W64=0,NOT(ISBLANK('3. Spieltag'!C70)),NOT(ISBLANK('3. Spieltag'!E70)))),'3. Spieltag'!B70,0)</f>
        <v>0</v>
      </c>
      <c r="Y64">
        <f>IF((AND(W64=0,NOT(ISBLANK('3. Spieltag'!C70)),NOT(ISBLANK('3. Spieltag'!E70)))),'3. Spieltag'!F70,0)</f>
        <v>0</v>
      </c>
      <c r="Z64">
        <f>IF(W64='3. Spieltag'!B70,'3. Spieltag'!F70,IF(W64='3. Spieltag'!F70,'3. Spieltag'!B70,0))</f>
        <v>0</v>
      </c>
      <c r="AB64">
        <f>IF('3. Spieltag'!H70&gt;'3. Spieltag'!J70,'3. Spieltag'!G70,IF('3. Spieltag'!J70&gt;'3. Spieltag'!H70,'3. Spieltag'!K70,0))</f>
        <v>0</v>
      </c>
      <c r="AC64">
        <f>IF((AND(AB64=0,NOT(ISBLANK('3. Spieltag'!H70)),NOT(ISBLANK('3. Spieltag'!J70)))),'3. Spieltag'!G70,0)</f>
        <v>0</v>
      </c>
      <c r="AD64">
        <f>IF((AND(AB64=0,NOT(ISBLANK('3. Spieltag'!H70)),NOT(ISBLANK('3. Spieltag'!J70)))),'3. Spieltag'!K70,0)</f>
        <v>0</v>
      </c>
      <c r="AE64">
        <f>IF(AB64='3. Spieltag'!G70,'3. Spieltag'!K70,IF(AB64='3. Spieltag'!K70,'3. Spieltag'!G70,0))</f>
        <v>0</v>
      </c>
      <c r="AH64">
        <f>IF('4. Spieltag'!C70&gt;'4. Spieltag'!E70,'4. Spieltag'!B70,IF('4. Spieltag'!E70&gt;'4. Spieltag'!C70,'4. Spieltag'!F70,0))</f>
        <v>0</v>
      </c>
      <c r="AI64">
        <f>IF((AND(AH64=0,NOT(ISBLANK('4. Spieltag'!C70)),NOT(ISBLANK('4. Spieltag'!E70)))),'4. Spieltag'!B70,0)</f>
        <v>0</v>
      </c>
      <c r="AJ64">
        <f>IF((AND(AH64=0,NOT(ISBLANK('4. Spieltag'!C70)),NOT(ISBLANK('4. Spieltag'!E70)))),'4. Spieltag'!F70,0)</f>
        <v>0</v>
      </c>
      <c r="AK64">
        <f>IF(AH64='4. Spieltag'!B70,'4. Spieltag'!F70,IF(AH64='4. Spieltag'!F70,'4. Spieltag'!B70,0))</f>
        <v>0</v>
      </c>
      <c r="AM64">
        <f>IF('4. Spieltag'!H70&gt;'4. Spieltag'!J70,'4. Spieltag'!G70,IF('4. Spieltag'!J70&gt;'4. Spieltag'!H70,'4. Spieltag'!K70,0))</f>
        <v>0</v>
      </c>
      <c r="AN64">
        <f>IF((AND(AM64=0,NOT(ISBLANK('4. Spieltag'!H70)),NOT(ISBLANK('4. Spieltag'!J70)))),'4. Spieltag'!G70,0)</f>
        <v>0</v>
      </c>
      <c r="AO64">
        <f>IF((AND(AM64=0,NOT(ISBLANK('4. Spieltag'!H70)),NOT(ISBLANK('4. Spieltag'!J70)))),'4. Spieltag'!K70,0)</f>
        <v>0</v>
      </c>
      <c r="AP64">
        <f>IF(AM64='4. Spieltag'!G70,'4. Spieltag'!K70,IF(AM64='4. Spieltag'!K70,'4. Spieltag'!G70,0))</f>
        <v>0</v>
      </c>
      <c r="AS64">
        <f>IF('5. Spieltag'!C70&gt;'5. Spieltag'!E70,'5. Spieltag'!B70,IF('5. Spieltag'!E70&gt;'5. Spieltag'!C70,'5. Spieltag'!F70,0))</f>
        <v>0</v>
      </c>
      <c r="AT64">
        <f>IF((AND(AS64=0,NOT(ISBLANK('5. Spieltag'!C70)),NOT(ISBLANK('5. Spieltag'!E70)))),'5. Spieltag'!B70,0)</f>
        <v>0</v>
      </c>
      <c r="AU64">
        <f>IF((AND(AS64=0,NOT(ISBLANK('5. Spieltag'!C70)),NOT(ISBLANK('5. Spieltag'!E70)))),'5. Spieltag'!F70,0)</f>
        <v>0</v>
      </c>
      <c r="AV64">
        <f>IF(AS64='5. Spieltag'!B70,'5. Spieltag'!F70,IF(AS64='5. Spieltag'!F70,'5. Spieltag'!B70,0))</f>
        <v>0</v>
      </c>
      <c r="AX64">
        <f>IF('5. Spieltag'!H70&gt;'5. Spieltag'!J70,'5. Spieltag'!G70,IF('5. Spieltag'!J70&gt;'5. Spieltag'!H70,'5. Spieltag'!K70,0))</f>
        <v>0</v>
      </c>
      <c r="AY64">
        <f>IF((AND(AX64=0,NOT(ISBLANK('5. Spieltag'!H70)),NOT(ISBLANK('5. Spieltag'!J70)))),'5. Spieltag'!G70,0)</f>
        <v>0</v>
      </c>
      <c r="AZ64">
        <f>IF((AND(AX64=0,NOT(ISBLANK('5. Spieltag'!H70)),NOT(ISBLANK('5. Spieltag'!J70)))),'5. Spieltag'!K70,0)</f>
        <v>0</v>
      </c>
      <c r="BA64">
        <f>IF(AX64='5. Spieltag'!G70,'5. Spieltag'!K70,IF(AX64='5. Spieltag'!K70,'5. Spieltag'!G70,0))</f>
        <v>0</v>
      </c>
    </row>
    <row r="65" spans="1:53" x14ac:dyDescent="0.25">
      <c r="A65">
        <f>IF('1. Spieltag'!C71&gt;'1. Spieltag'!E71,'1. Spieltag'!B71,IF('1. Spieltag'!E71&gt;'1. Spieltag'!C71,'1. Spieltag'!F71,0))</f>
        <v>0</v>
      </c>
      <c r="B65">
        <f>IF((AND(A65=0,NOT(ISBLANK('1. Spieltag'!C71)),NOT(ISBLANK('1. Spieltag'!E71)))),'1. Spieltag'!B71,0)</f>
        <v>0</v>
      </c>
      <c r="C65">
        <f>IF((AND(A65=0,NOT(ISBLANK('1. Spieltag'!C71)),NOT(ISBLANK('1. Spieltag'!E71)))),'1. Spieltag'!F71,0)</f>
        <v>0</v>
      </c>
      <c r="D65">
        <f>IF(A65='1. Spieltag'!B71,'1. Spieltag'!F71,IF(A65='1. Spieltag'!F71,'1. Spieltag'!B71,0))</f>
        <v>0</v>
      </c>
      <c r="F65">
        <f>IF('1. Spieltag'!H71&gt;'1. Spieltag'!J71,'1. Spieltag'!G71,IF('1. Spieltag'!J71&gt;'1. Spieltag'!H71,'1. Spieltag'!K71,0))</f>
        <v>0</v>
      </c>
      <c r="G65">
        <f>IF((AND(F65=0,NOT(ISBLANK('1. Spieltag'!H71)),NOT(ISBLANK('1. Spieltag'!J71)))),'1. Spieltag'!G71,0)</f>
        <v>0</v>
      </c>
      <c r="H65">
        <f>IF((AND(F65=0,NOT(ISBLANK('1. Spieltag'!H71)),NOT(ISBLANK('1. Spieltag'!J71)))),'1. Spieltag'!K71,0)</f>
        <v>0</v>
      </c>
      <c r="I65">
        <f>IF(F65='1. Spieltag'!G71,'1. Spieltag'!K71,IF(F65='1. Spieltag'!K71,'1. Spieltag'!G71,0))</f>
        <v>0</v>
      </c>
      <c r="L65">
        <f>IF('2. Spieltag'!C71&gt;'2. Spieltag'!E71,'2. Spieltag'!B71,IF('2. Spieltag'!E71&gt;'2. Spieltag'!C71,'2. Spieltag'!F71,0))</f>
        <v>0</v>
      </c>
      <c r="M65">
        <f>IF((AND(L65=0,NOT(ISBLANK('2. Spieltag'!C71)),NOT(ISBLANK('2. Spieltag'!E71)))),'2. Spieltag'!B71,0)</f>
        <v>0</v>
      </c>
      <c r="N65">
        <f>IF((AND(L65=0,NOT(ISBLANK('2. Spieltag'!C71)),NOT(ISBLANK('2. Spieltag'!E71)))),'2. Spieltag'!F71,0)</f>
        <v>0</v>
      </c>
      <c r="O65">
        <f>IF(L65='2. Spieltag'!B71,'2. Spieltag'!F71,IF(L65='2. Spieltag'!F71,'2. Spieltag'!B71,0))</f>
        <v>0</v>
      </c>
      <c r="Q65">
        <f>IF('2. Spieltag'!H71&gt;'2. Spieltag'!J71,'2. Spieltag'!G71,IF('2. Spieltag'!J71&gt;'2. Spieltag'!H71,'2. Spieltag'!K71,0))</f>
        <v>0</v>
      </c>
      <c r="R65">
        <f>IF((AND(Q65=0,NOT(ISBLANK('2. Spieltag'!H71)),NOT(ISBLANK('2. Spieltag'!J71)))),'2. Spieltag'!G71,0)</f>
        <v>0</v>
      </c>
      <c r="S65">
        <f>IF((AND(Q65=0,NOT(ISBLANK('2. Spieltag'!H71)),NOT(ISBLANK('2. Spieltag'!J71)))),'2. Spieltag'!K71,0)</f>
        <v>0</v>
      </c>
      <c r="T65">
        <f>IF(Q65='2. Spieltag'!G71,'2. Spieltag'!K71,IF(Q65='2. Spieltag'!K71,'2. Spieltag'!G71,0))</f>
        <v>0</v>
      </c>
      <c r="W65">
        <f>IF('3. Spieltag'!C71&gt;'3. Spieltag'!E71,'3. Spieltag'!B71,IF('3. Spieltag'!E71&gt;'3. Spieltag'!C71,'3. Spieltag'!F71,0))</f>
        <v>0</v>
      </c>
      <c r="X65">
        <f>IF((AND(W65=0,NOT(ISBLANK('3. Spieltag'!C71)),NOT(ISBLANK('3. Spieltag'!E71)))),'3. Spieltag'!B71,0)</f>
        <v>0</v>
      </c>
      <c r="Y65">
        <f>IF((AND(W65=0,NOT(ISBLANK('3. Spieltag'!C71)),NOT(ISBLANK('3. Spieltag'!E71)))),'3. Spieltag'!F71,0)</f>
        <v>0</v>
      </c>
      <c r="Z65">
        <f>IF(W65='3. Spieltag'!B71,'3. Spieltag'!F71,IF(W65='3. Spieltag'!F71,'3. Spieltag'!B71,0))</f>
        <v>0</v>
      </c>
      <c r="AB65">
        <f>IF('3. Spieltag'!H71&gt;'3. Spieltag'!J71,'3. Spieltag'!G71,IF('3. Spieltag'!J71&gt;'3. Spieltag'!H71,'3. Spieltag'!K71,0))</f>
        <v>0</v>
      </c>
      <c r="AC65">
        <f>IF((AND(AB65=0,NOT(ISBLANK('3. Spieltag'!H71)),NOT(ISBLANK('3. Spieltag'!J71)))),'3. Spieltag'!G71,0)</f>
        <v>0</v>
      </c>
      <c r="AD65">
        <f>IF((AND(AB65=0,NOT(ISBLANK('3. Spieltag'!H71)),NOT(ISBLANK('3. Spieltag'!J71)))),'3. Spieltag'!K71,0)</f>
        <v>0</v>
      </c>
      <c r="AE65">
        <f>IF(AB65='3. Spieltag'!G71,'3. Spieltag'!K71,IF(AB65='3. Spieltag'!K71,'3. Spieltag'!G71,0))</f>
        <v>0</v>
      </c>
      <c r="AH65">
        <f>IF('4. Spieltag'!C71&gt;'4. Spieltag'!E71,'4. Spieltag'!B71,IF('4. Spieltag'!E71&gt;'4. Spieltag'!C71,'4. Spieltag'!F71,0))</f>
        <v>0</v>
      </c>
      <c r="AI65">
        <f>IF((AND(AH65=0,NOT(ISBLANK('4. Spieltag'!C71)),NOT(ISBLANK('4. Spieltag'!E71)))),'4. Spieltag'!B71,0)</f>
        <v>0</v>
      </c>
      <c r="AJ65">
        <f>IF((AND(AH65=0,NOT(ISBLANK('4. Spieltag'!C71)),NOT(ISBLANK('4. Spieltag'!E71)))),'4. Spieltag'!F71,0)</f>
        <v>0</v>
      </c>
      <c r="AK65">
        <f>IF(AH65='4. Spieltag'!B71,'4. Spieltag'!F71,IF(AH65='4. Spieltag'!F71,'4. Spieltag'!B71,0))</f>
        <v>0</v>
      </c>
      <c r="AM65">
        <f>IF('4. Spieltag'!H71&gt;'4. Spieltag'!J71,'4. Spieltag'!G71,IF('4. Spieltag'!J71&gt;'4. Spieltag'!H71,'4. Spieltag'!K71,0))</f>
        <v>0</v>
      </c>
      <c r="AN65">
        <f>IF((AND(AM65=0,NOT(ISBLANK('4. Spieltag'!H71)),NOT(ISBLANK('4. Spieltag'!J71)))),'4. Spieltag'!G71,0)</f>
        <v>0</v>
      </c>
      <c r="AO65">
        <f>IF((AND(AM65=0,NOT(ISBLANK('4. Spieltag'!H71)),NOT(ISBLANK('4. Spieltag'!J71)))),'4. Spieltag'!K71,0)</f>
        <v>0</v>
      </c>
      <c r="AP65">
        <f>IF(AM65='4. Spieltag'!G71,'4. Spieltag'!K71,IF(AM65='4. Spieltag'!K71,'4. Spieltag'!G71,0))</f>
        <v>0</v>
      </c>
      <c r="AS65">
        <f>IF('5. Spieltag'!C71&gt;'5. Spieltag'!E71,'5. Spieltag'!B71,IF('5. Spieltag'!E71&gt;'5. Spieltag'!C71,'5. Spieltag'!F71,0))</f>
        <v>0</v>
      </c>
      <c r="AT65">
        <f>IF((AND(AS65=0,NOT(ISBLANK('5. Spieltag'!C71)),NOT(ISBLANK('5. Spieltag'!E71)))),'5. Spieltag'!B71,0)</f>
        <v>0</v>
      </c>
      <c r="AU65">
        <f>IF((AND(AS65=0,NOT(ISBLANK('5. Spieltag'!C71)),NOT(ISBLANK('5. Spieltag'!E71)))),'5. Spieltag'!F71,0)</f>
        <v>0</v>
      </c>
      <c r="AV65">
        <f>IF(AS65='5. Spieltag'!B71,'5. Spieltag'!F71,IF(AS65='5. Spieltag'!F71,'5. Spieltag'!B71,0))</f>
        <v>0</v>
      </c>
      <c r="AX65">
        <f>IF('5. Spieltag'!H71&gt;'5. Spieltag'!J71,'5. Spieltag'!G71,IF('5. Spieltag'!J71&gt;'5. Spieltag'!H71,'5. Spieltag'!K71,0))</f>
        <v>0</v>
      </c>
      <c r="AY65">
        <f>IF((AND(AX65=0,NOT(ISBLANK('5. Spieltag'!H71)),NOT(ISBLANK('5. Spieltag'!J71)))),'5. Spieltag'!G71,0)</f>
        <v>0</v>
      </c>
      <c r="AZ65">
        <f>IF((AND(AX65=0,NOT(ISBLANK('5. Spieltag'!H71)),NOT(ISBLANK('5. Spieltag'!J71)))),'5. Spieltag'!K71,0)</f>
        <v>0</v>
      </c>
      <c r="BA65">
        <f>IF(AX65='5. Spieltag'!G71,'5. Spieltag'!K71,IF(AX65='5. Spieltag'!K71,'5. Spieltag'!G71,0))</f>
        <v>0</v>
      </c>
    </row>
    <row r="66" spans="1:53" x14ac:dyDescent="0.25">
      <c r="A66">
        <f>IF('1. Spieltag'!C72&gt;'1. Spieltag'!E72,'1. Spieltag'!B72,IF('1. Spieltag'!E72&gt;'1. Spieltag'!C72,'1. Spieltag'!F72,0))</f>
        <v>0</v>
      </c>
      <c r="B66">
        <f>IF((AND(A66=0,NOT(ISBLANK('1. Spieltag'!C72)),NOT(ISBLANK('1. Spieltag'!E72)))),'1. Spieltag'!B72,0)</f>
        <v>0</v>
      </c>
      <c r="C66">
        <f>IF((AND(A66=0,NOT(ISBLANK('1. Spieltag'!C72)),NOT(ISBLANK('1. Spieltag'!E72)))),'1. Spieltag'!F72,0)</f>
        <v>0</v>
      </c>
      <c r="D66">
        <f>IF(A66='1. Spieltag'!B72,'1. Spieltag'!F72,IF(A66='1. Spieltag'!F72,'1. Spieltag'!B72,0))</f>
        <v>0</v>
      </c>
      <c r="F66">
        <f>IF('1. Spieltag'!H72&gt;'1. Spieltag'!J72,'1. Spieltag'!G72,IF('1. Spieltag'!J72&gt;'1. Spieltag'!H72,'1. Spieltag'!K72,0))</f>
        <v>0</v>
      </c>
      <c r="G66">
        <f>IF((AND(F66=0,NOT(ISBLANK('1. Spieltag'!H72)),NOT(ISBLANK('1. Spieltag'!J72)))),'1. Spieltag'!G72,0)</f>
        <v>0</v>
      </c>
      <c r="H66">
        <f>IF((AND(F66=0,NOT(ISBLANK('1. Spieltag'!H72)),NOT(ISBLANK('1. Spieltag'!J72)))),'1. Spieltag'!K72,0)</f>
        <v>0</v>
      </c>
      <c r="I66">
        <f>IF(F66='1. Spieltag'!G72,'1. Spieltag'!K72,IF(F66='1. Spieltag'!K72,'1. Spieltag'!G72,0))</f>
        <v>0</v>
      </c>
      <c r="L66">
        <f>IF('2. Spieltag'!C72&gt;'2. Spieltag'!E72,'2. Spieltag'!B72,IF('2. Spieltag'!E72&gt;'2. Spieltag'!C72,'2. Spieltag'!F72,0))</f>
        <v>0</v>
      </c>
      <c r="M66">
        <f>IF((AND(L66=0,NOT(ISBLANK('2. Spieltag'!C72)),NOT(ISBLANK('2. Spieltag'!E72)))),'2. Spieltag'!B72,0)</f>
        <v>0</v>
      </c>
      <c r="N66">
        <f>IF((AND(L66=0,NOT(ISBLANK('2. Spieltag'!C72)),NOT(ISBLANK('2. Spieltag'!E72)))),'2. Spieltag'!F72,0)</f>
        <v>0</v>
      </c>
      <c r="O66">
        <f>IF(L66='2. Spieltag'!B72,'2. Spieltag'!F72,IF(L66='2. Spieltag'!F72,'2. Spieltag'!B72,0))</f>
        <v>0</v>
      </c>
      <c r="Q66">
        <f>IF('2. Spieltag'!H72&gt;'2. Spieltag'!J72,'2. Spieltag'!G72,IF('2. Spieltag'!J72&gt;'2. Spieltag'!H72,'2. Spieltag'!K72,0))</f>
        <v>0</v>
      </c>
      <c r="R66">
        <f>IF((AND(Q66=0,NOT(ISBLANK('2. Spieltag'!H72)),NOT(ISBLANK('2. Spieltag'!J72)))),'2. Spieltag'!G72,0)</f>
        <v>0</v>
      </c>
      <c r="S66">
        <f>IF((AND(Q66=0,NOT(ISBLANK('2. Spieltag'!H72)),NOT(ISBLANK('2. Spieltag'!J72)))),'2. Spieltag'!K72,0)</f>
        <v>0</v>
      </c>
      <c r="T66">
        <f>IF(Q66='2. Spieltag'!G72,'2. Spieltag'!K72,IF(Q66='2. Spieltag'!K72,'2. Spieltag'!G72,0))</f>
        <v>0</v>
      </c>
      <c r="W66">
        <f>IF('3. Spieltag'!C72&gt;'3. Spieltag'!E72,'3. Spieltag'!B72,IF('3. Spieltag'!E72&gt;'3. Spieltag'!C72,'3. Spieltag'!F72,0))</f>
        <v>0</v>
      </c>
      <c r="X66">
        <f>IF((AND(W66=0,NOT(ISBLANK('3. Spieltag'!C72)),NOT(ISBLANK('3. Spieltag'!E72)))),'3. Spieltag'!B72,0)</f>
        <v>0</v>
      </c>
      <c r="Y66">
        <f>IF((AND(W66=0,NOT(ISBLANK('3. Spieltag'!C72)),NOT(ISBLANK('3. Spieltag'!E72)))),'3. Spieltag'!F72,0)</f>
        <v>0</v>
      </c>
      <c r="Z66">
        <f>IF(W66='3. Spieltag'!B72,'3. Spieltag'!F72,IF(W66='3. Spieltag'!F72,'3. Spieltag'!B72,0))</f>
        <v>0</v>
      </c>
      <c r="AB66">
        <f>IF('3. Spieltag'!H72&gt;'3. Spieltag'!J72,'3. Spieltag'!G72,IF('3. Spieltag'!J72&gt;'3. Spieltag'!H72,'3. Spieltag'!K72,0))</f>
        <v>0</v>
      </c>
      <c r="AC66">
        <f>IF((AND(AB66=0,NOT(ISBLANK('3. Spieltag'!H72)),NOT(ISBLANK('3. Spieltag'!J72)))),'3. Spieltag'!G72,0)</f>
        <v>0</v>
      </c>
      <c r="AD66">
        <f>IF((AND(AB66=0,NOT(ISBLANK('3. Spieltag'!H72)),NOT(ISBLANK('3. Spieltag'!J72)))),'3. Spieltag'!K72,0)</f>
        <v>0</v>
      </c>
      <c r="AE66">
        <f>IF(AB66='3. Spieltag'!G72,'3. Spieltag'!K72,IF(AB66='3. Spieltag'!K72,'3. Spieltag'!G72,0))</f>
        <v>0</v>
      </c>
      <c r="AH66">
        <f>IF('4. Spieltag'!C72&gt;'4. Spieltag'!E72,'4. Spieltag'!B72,IF('4. Spieltag'!E72&gt;'4. Spieltag'!C72,'4. Spieltag'!F72,0))</f>
        <v>0</v>
      </c>
      <c r="AI66">
        <f>IF((AND(AH66=0,NOT(ISBLANK('4. Spieltag'!C72)),NOT(ISBLANK('4. Spieltag'!E72)))),'4. Spieltag'!B72,0)</f>
        <v>0</v>
      </c>
      <c r="AJ66">
        <f>IF((AND(AH66=0,NOT(ISBLANK('4. Spieltag'!C72)),NOT(ISBLANK('4. Spieltag'!E72)))),'4. Spieltag'!F72,0)</f>
        <v>0</v>
      </c>
      <c r="AK66">
        <f>IF(AH66='4. Spieltag'!B72,'4. Spieltag'!F72,IF(AH66='4. Spieltag'!F72,'4. Spieltag'!B72,0))</f>
        <v>0</v>
      </c>
      <c r="AM66">
        <f>IF('4. Spieltag'!H72&gt;'4. Spieltag'!J72,'4. Spieltag'!G72,IF('4. Spieltag'!J72&gt;'4. Spieltag'!H72,'4. Spieltag'!K72,0))</f>
        <v>0</v>
      </c>
      <c r="AN66">
        <f>IF((AND(AM66=0,NOT(ISBLANK('4. Spieltag'!H72)),NOT(ISBLANK('4. Spieltag'!J72)))),'4. Spieltag'!G72,0)</f>
        <v>0</v>
      </c>
      <c r="AO66">
        <f>IF((AND(AM66=0,NOT(ISBLANK('4. Spieltag'!H72)),NOT(ISBLANK('4. Spieltag'!J72)))),'4. Spieltag'!K72,0)</f>
        <v>0</v>
      </c>
      <c r="AP66">
        <f>IF(AM66='4. Spieltag'!G72,'4. Spieltag'!K72,IF(AM66='4. Spieltag'!K72,'4. Spieltag'!G72,0))</f>
        <v>0</v>
      </c>
      <c r="AS66">
        <f>IF('5. Spieltag'!C72&gt;'5. Spieltag'!E72,'5. Spieltag'!B72,IF('5. Spieltag'!E72&gt;'5. Spieltag'!C72,'5. Spieltag'!F72,0))</f>
        <v>0</v>
      </c>
      <c r="AT66">
        <f>IF((AND(AS66=0,NOT(ISBLANK('5. Spieltag'!C72)),NOT(ISBLANK('5. Spieltag'!E72)))),'5. Spieltag'!B72,0)</f>
        <v>0</v>
      </c>
      <c r="AU66">
        <f>IF((AND(AS66=0,NOT(ISBLANK('5. Spieltag'!C72)),NOT(ISBLANK('5. Spieltag'!E72)))),'5. Spieltag'!F72,0)</f>
        <v>0</v>
      </c>
      <c r="AV66">
        <f>IF(AS66='5. Spieltag'!B72,'5. Spieltag'!F72,IF(AS66='5. Spieltag'!F72,'5. Spieltag'!B72,0))</f>
        <v>0</v>
      </c>
      <c r="AX66">
        <f>IF('5. Spieltag'!H72&gt;'5. Spieltag'!J72,'5. Spieltag'!G72,IF('5. Spieltag'!J72&gt;'5. Spieltag'!H72,'5. Spieltag'!K72,0))</f>
        <v>0</v>
      </c>
      <c r="AY66">
        <f>IF((AND(AX66=0,NOT(ISBLANK('5. Spieltag'!H72)),NOT(ISBLANK('5. Spieltag'!J72)))),'5. Spieltag'!G72,0)</f>
        <v>0</v>
      </c>
      <c r="AZ66">
        <f>IF((AND(AX66=0,NOT(ISBLANK('5. Spieltag'!H72)),NOT(ISBLANK('5. Spieltag'!J72)))),'5. Spieltag'!K72,0)</f>
        <v>0</v>
      </c>
      <c r="BA66">
        <f>IF(AX66='5. Spieltag'!G72,'5. Spieltag'!K72,IF(AX66='5. Spieltag'!K72,'5. Spieltag'!G72,0))</f>
        <v>0</v>
      </c>
    </row>
    <row r="67" spans="1:53" x14ac:dyDescent="0.25">
      <c r="A67">
        <f>IF('1. Spieltag'!C73&gt;'1. Spieltag'!E73,'1. Spieltag'!B73,IF('1. Spieltag'!E73&gt;'1. Spieltag'!C73,'1. Spieltag'!F73,0))</f>
        <v>0</v>
      </c>
      <c r="B67">
        <f>IF((AND(A67=0,NOT(ISBLANK('1. Spieltag'!C73)),NOT(ISBLANK('1. Spieltag'!E73)))),'1. Spieltag'!B73,0)</f>
        <v>0</v>
      </c>
      <c r="C67">
        <f>IF((AND(A67=0,NOT(ISBLANK('1. Spieltag'!C73)),NOT(ISBLANK('1. Spieltag'!E73)))),'1. Spieltag'!F73,0)</f>
        <v>0</v>
      </c>
      <c r="D67">
        <f>IF(A67='1. Spieltag'!B73,'1. Spieltag'!F73,IF(A67='1. Spieltag'!F73,'1. Spieltag'!B73,0))</f>
        <v>0</v>
      </c>
      <c r="F67">
        <f>IF('1. Spieltag'!H73&gt;'1. Spieltag'!J73,'1. Spieltag'!G73,IF('1. Spieltag'!J73&gt;'1. Spieltag'!H73,'1. Spieltag'!K73,0))</f>
        <v>0</v>
      </c>
      <c r="G67">
        <f>IF((AND(F67=0,NOT(ISBLANK('1. Spieltag'!H73)),NOT(ISBLANK('1. Spieltag'!J73)))),'1. Spieltag'!G73,0)</f>
        <v>0</v>
      </c>
      <c r="H67">
        <f>IF((AND(F67=0,NOT(ISBLANK('1. Spieltag'!H73)),NOT(ISBLANK('1. Spieltag'!J73)))),'1. Spieltag'!K73,0)</f>
        <v>0</v>
      </c>
      <c r="I67">
        <f>IF(F67='1. Spieltag'!G73,'1. Spieltag'!K73,IF(F67='1. Spieltag'!K73,'1. Spieltag'!G73,0))</f>
        <v>0</v>
      </c>
      <c r="L67">
        <f>IF('2. Spieltag'!C73&gt;'2. Spieltag'!E73,'2. Spieltag'!B73,IF('2. Spieltag'!E73&gt;'2. Spieltag'!C73,'2. Spieltag'!F73,0))</f>
        <v>0</v>
      </c>
      <c r="M67">
        <f>IF((AND(L67=0,NOT(ISBLANK('2. Spieltag'!C73)),NOT(ISBLANK('2. Spieltag'!E73)))),'2. Spieltag'!B73,0)</f>
        <v>0</v>
      </c>
      <c r="N67">
        <f>IF((AND(L67=0,NOT(ISBLANK('2. Spieltag'!C73)),NOT(ISBLANK('2. Spieltag'!E73)))),'2. Spieltag'!F73,0)</f>
        <v>0</v>
      </c>
      <c r="O67">
        <f>IF(L67='2. Spieltag'!B73,'2. Spieltag'!F73,IF(L67='2. Spieltag'!F73,'2. Spieltag'!B73,0))</f>
        <v>0</v>
      </c>
      <c r="Q67">
        <f>IF('2. Spieltag'!H73&gt;'2. Spieltag'!J73,'2. Spieltag'!G73,IF('2. Spieltag'!J73&gt;'2. Spieltag'!H73,'2. Spieltag'!K73,0))</f>
        <v>0</v>
      </c>
      <c r="R67">
        <f>IF((AND(Q67=0,NOT(ISBLANK('2. Spieltag'!H73)),NOT(ISBLANK('2. Spieltag'!J73)))),'2. Spieltag'!G73,0)</f>
        <v>0</v>
      </c>
      <c r="S67">
        <f>IF((AND(Q67=0,NOT(ISBLANK('2. Spieltag'!H73)),NOT(ISBLANK('2. Spieltag'!J73)))),'2. Spieltag'!K73,0)</f>
        <v>0</v>
      </c>
      <c r="T67">
        <f>IF(Q67='2. Spieltag'!G73,'2. Spieltag'!K73,IF(Q67='2. Spieltag'!K73,'2. Spieltag'!G73,0))</f>
        <v>0</v>
      </c>
      <c r="W67">
        <f>IF('3. Spieltag'!C73&gt;'3. Spieltag'!E73,'3. Spieltag'!B73,IF('3. Spieltag'!E73&gt;'3. Spieltag'!C73,'3. Spieltag'!F73,0))</f>
        <v>0</v>
      </c>
      <c r="X67">
        <f>IF((AND(W67=0,NOT(ISBLANK('3. Spieltag'!C73)),NOT(ISBLANK('3. Spieltag'!E73)))),'3. Spieltag'!B73,0)</f>
        <v>0</v>
      </c>
      <c r="Y67">
        <f>IF((AND(W67=0,NOT(ISBLANK('3. Spieltag'!C73)),NOT(ISBLANK('3. Spieltag'!E73)))),'3. Spieltag'!F73,0)</f>
        <v>0</v>
      </c>
      <c r="Z67">
        <f>IF(W67='3. Spieltag'!B73,'3. Spieltag'!F73,IF(W67='3. Spieltag'!F73,'3. Spieltag'!B73,0))</f>
        <v>0</v>
      </c>
      <c r="AB67">
        <f>IF('3. Spieltag'!H73&gt;'3. Spieltag'!J73,'3. Spieltag'!G73,IF('3. Spieltag'!J73&gt;'3. Spieltag'!H73,'3. Spieltag'!K73,0))</f>
        <v>0</v>
      </c>
      <c r="AC67">
        <f>IF((AND(AB67=0,NOT(ISBLANK('3. Spieltag'!H73)),NOT(ISBLANK('3. Spieltag'!J73)))),'3. Spieltag'!G73,0)</f>
        <v>0</v>
      </c>
      <c r="AD67">
        <f>IF((AND(AB67=0,NOT(ISBLANK('3. Spieltag'!H73)),NOT(ISBLANK('3. Spieltag'!J73)))),'3. Spieltag'!K73,0)</f>
        <v>0</v>
      </c>
      <c r="AE67">
        <f>IF(AB67='3. Spieltag'!G73,'3. Spieltag'!K73,IF(AB67='3. Spieltag'!K73,'3. Spieltag'!G73,0))</f>
        <v>0</v>
      </c>
      <c r="AH67">
        <f>IF('4. Spieltag'!C73&gt;'4. Spieltag'!E73,'4. Spieltag'!B73,IF('4. Spieltag'!E73&gt;'4. Spieltag'!C73,'4. Spieltag'!F73,0))</f>
        <v>0</v>
      </c>
      <c r="AI67">
        <f>IF((AND(AH67=0,NOT(ISBLANK('4. Spieltag'!C73)),NOT(ISBLANK('4. Spieltag'!E73)))),'4. Spieltag'!B73,0)</f>
        <v>0</v>
      </c>
      <c r="AJ67">
        <f>IF((AND(AH67=0,NOT(ISBLANK('4. Spieltag'!C73)),NOT(ISBLANK('4. Spieltag'!E73)))),'4. Spieltag'!F73,0)</f>
        <v>0</v>
      </c>
      <c r="AK67">
        <f>IF(AH67='4. Spieltag'!B73,'4. Spieltag'!F73,IF(AH67='4. Spieltag'!F73,'4. Spieltag'!B73,0))</f>
        <v>0</v>
      </c>
      <c r="AM67">
        <f>IF('4. Spieltag'!H73&gt;'4. Spieltag'!J73,'4. Spieltag'!G73,IF('4. Spieltag'!J73&gt;'4. Spieltag'!H73,'4. Spieltag'!K73,0))</f>
        <v>0</v>
      </c>
      <c r="AN67">
        <f>IF((AND(AM67=0,NOT(ISBLANK('4. Spieltag'!H73)),NOT(ISBLANK('4. Spieltag'!J73)))),'4. Spieltag'!G73,0)</f>
        <v>0</v>
      </c>
      <c r="AO67">
        <f>IF((AND(AM67=0,NOT(ISBLANK('4. Spieltag'!H73)),NOT(ISBLANK('4. Spieltag'!J73)))),'4. Spieltag'!K73,0)</f>
        <v>0</v>
      </c>
      <c r="AP67">
        <f>IF(AM67='4. Spieltag'!G73,'4. Spieltag'!K73,IF(AM67='4. Spieltag'!K73,'4. Spieltag'!G73,0))</f>
        <v>0</v>
      </c>
      <c r="AS67">
        <f>IF('5. Spieltag'!C73&gt;'5. Spieltag'!E73,'5. Spieltag'!B73,IF('5. Spieltag'!E73&gt;'5. Spieltag'!C73,'5. Spieltag'!F73,0))</f>
        <v>0</v>
      </c>
      <c r="AT67">
        <f>IF((AND(AS67=0,NOT(ISBLANK('5. Spieltag'!C73)),NOT(ISBLANK('5. Spieltag'!E73)))),'5. Spieltag'!B73,0)</f>
        <v>0</v>
      </c>
      <c r="AU67">
        <f>IF((AND(AS67=0,NOT(ISBLANK('5. Spieltag'!C73)),NOT(ISBLANK('5. Spieltag'!E73)))),'5. Spieltag'!F73,0)</f>
        <v>0</v>
      </c>
      <c r="AV67">
        <f>IF(AS67='5. Spieltag'!B73,'5. Spieltag'!F73,IF(AS67='5. Spieltag'!F73,'5. Spieltag'!B73,0))</f>
        <v>0</v>
      </c>
      <c r="AX67">
        <f>IF('5. Spieltag'!H73&gt;'5. Spieltag'!J73,'5. Spieltag'!G73,IF('5. Spieltag'!J73&gt;'5. Spieltag'!H73,'5. Spieltag'!K73,0))</f>
        <v>0</v>
      </c>
      <c r="AY67">
        <f>IF((AND(AX67=0,NOT(ISBLANK('5. Spieltag'!H73)),NOT(ISBLANK('5. Spieltag'!J73)))),'5. Spieltag'!G73,0)</f>
        <v>0</v>
      </c>
      <c r="AZ67">
        <f>IF((AND(AX67=0,NOT(ISBLANK('5. Spieltag'!H73)),NOT(ISBLANK('5. Spieltag'!J73)))),'5. Spieltag'!K73,0)</f>
        <v>0</v>
      </c>
      <c r="BA67">
        <f>IF(AX67='5. Spieltag'!G73,'5. Spieltag'!K73,IF(AX67='5. Spieltag'!K73,'5. Spieltag'!G73,0))</f>
        <v>0</v>
      </c>
    </row>
    <row r="68" spans="1:53" x14ac:dyDescent="0.25">
      <c r="A68">
        <f>IF('1. Spieltag'!C74&gt;'1. Spieltag'!E74,'1. Spieltag'!B74,IF('1. Spieltag'!E74&gt;'1. Spieltag'!C74,'1. Spieltag'!F74,0))</f>
        <v>0</v>
      </c>
      <c r="B68">
        <f>IF((AND(A68=0,NOT(ISBLANK('1. Spieltag'!C74)),NOT(ISBLANK('1. Spieltag'!E74)))),'1. Spieltag'!B74,0)</f>
        <v>0</v>
      </c>
      <c r="C68">
        <f>IF((AND(A68=0,NOT(ISBLANK('1. Spieltag'!C74)),NOT(ISBLANK('1. Spieltag'!E74)))),'1. Spieltag'!F74,0)</f>
        <v>0</v>
      </c>
      <c r="D68">
        <f>IF(A68='1. Spieltag'!B74,'1. Spieltag'!F74,IF(A68='1. Spieltag'!F74,'1. Spieltag'!B74,0))</f>
        <v>0</v>
      </c>
      <c r="F68">
        <f>IF('1. Spieltag'!H74&gt;'1. Spieltag'!J74,'1. Spieltag'!G74,IF('1. Spieltag'!J74&gt;'1. Spieltag'!H74,'1. Spieltag'!K74,0))</f>
        <v>0</v>
      </c>
      <c r="G68">
        <f>IF((AND(F68=0,NOT(ISBLANK('1. Spieltag'!H74)),NOT(ISBLANK('1. Spieltag'!J74)))),'1. Spieltag'!G74,0)</f>
        <v>0</v>
      </c>
      <c r="H68">
        <f>IF((AND(F68=0,NOT(ISBLANK('1. Spieltag'!H74)),NOT(ISBLANK('1. Spieltag'!J74)))),'1. Spieltag'!K74,0)</f>
        <v>0</v>
      </c>
      <c r="I68">
        <f>IF(F68='1. Spieltag'!G74,'1. Spieltag'!K74,IF(F68='1. Spieltag'!K74,'1. Spieltag'!G74,0))</f>
        <v>0</v>
      </c>
      <c r="L68">
        <f>IF('2. Spieltag'!C74&gt;'2. Spieltag'!E74,'2. Spieltag'!B74,IF('2. Spieltag'!E74&gt;'2. Spieltag'!C74,'2. Spieltag'!F74,0))</f>
        <v>0</v>
      </c>
      <c r="M68">
        <f>IF((AND(L68=0,NOT(ISBLANK('2. Spieltag'!C74)),NOT(ISBLANK('2. Spieltag'!E74)))),'2. Spieltag'!B74,0)</f>
        <v>0</v>
      </c>
      <c r="N68">
        <f>IF((AND(L68=0,NOT(ISBLANK('2. Spieltag'!C74)),NOT(ISBLANK('2. Spieltag'!E74)))),'2. Spieltag'!F74,0)</f>
        <v>0</v>
      </c>
      <c r="O68">
        <f>IF(L68='2. Spieltag'!B74,'2. Spieltag'!F74,IF(L68='2. Spieltag'!F74,'2. Spieltag'!B74,0))</f>
        <v>0</v>
      </c>
      <c r="Q68">
        <f>IF('2. Spieltag'!H74&gt;'2. Spieltag'!J74,'2. Spieltag'!G74,IF('2. Spieltag'!J74&gt;'2. Spieltag'!H74,'2. Spieltag'!K74,0))</f>
        <v>0</v>
      </c>
      <c r="R68">
        <f>IF((AND(Q68=0,NOT(ISBLANK('2. Spieltag'!H74)),NOT(ISBLANK('2. Spieltag'!J74)))),'2. Spieltag'!G74,0)</f>
        <v>0</v>
      </c>
      <c r="S68">
        <f>IF((AND(Q68=0,NOT(ISBLANK('2. Spieltag'!H74)),NOT(ISBLANK('2. Spieltag'!J74)))),'2. Spieltag'!K74,0)</f>
        <v>0</v>
      </c>
      <c r="T68">
        <f>IF(Q68='2. Spieltag'!G74,'2. Spieltag'!K74,IF(Q68='2. Spieltag'!K74,'2. Spieltag'!G74,0))</f>
        <v>0</v>
      </c>
      <c r="W68">
        <f>IF('3. Spieltag'!C74&gt;'3. Spieltag'!E74,'3. Spieltag'!B74,IF('3. Spieltag'!E74&gt;'3. Spieltag'!C74,'3. Spieltag'!F74,0))</f>
        <v>0</v>
      </c>
      <c r="X68">
        <f>IF((AND(W68=0,NOT(ISBLANK('3. Spieltag'!C74)),NOT(ISBLANK('3. Spieltag'!E74)))),'3. Spieltag'!B74,0)</f>
        <v>0</v>
      </c>
      <c r="Y68">
        <f>IF((AND(W68=0,NOT(ISBLANK('3. Spieltag'!C74)),NOT(ISBLANK('3. Spieltag'!E74)))),'3. Spieltag'!F74,0)</f>
        <v>0</v>
      </c>
      <c r="Z68">
        <f>IF(W68='3. Spieltag'!B74,'3. Spieltag'!F74,IF(W68='3. Spieltag'!F74,'3. Spieltag'!B74,0))</f>
        <v>0</v>
      </c>
      <c r="AB68">
        <f>IF('3. Spieltag'!H74&gt;'3. Spieltag'!J74,'3. Spieltag'!G74,IF('3. Spieltag'!J74&gt;'3. Spieltag'!H74,'3. Spieltag'!K74,0))</f>
        <v>0</v>
      </c>
      <c r="AC68">
        <f>IF((AND(AB68=0,NOT(ISBLANK('3. Spieltag'!H74)),NOT(ISBLANK('3. Spieltag'!J74)))),'3. Spieltag'!G74,0)</f>
        <v>0</v>
      </c>
      <c r="AD68">
        <f>IF((AND(AB68=0,NOT(ISBLANK('3. Spieltag'!H74)),NOT(ISBLANK('3. Spieltag'!J74)))),'3. Spieltag'!K74,0)</f>
        <v>0</v>
      </c>
      <c r="AE68">
        <f>IF(AB68='3. Spieltag'!G74,'3. Spieltag'!K74,IF(AB68='3. Spieltag'!K74,'3. Spieltag'!G74,0))</f>
        <v>0</v>
      </c>
      <c r="AH68">
        <f>IF('4. Spieltag'!C74&gt;'4. Spieltag'!E74,'4. Spieltag'!B74,IF('4. Spieltag'!E74&gt;'4. Spieltag'!C74,'4. Spieltag'!F74,0))</f>
        <v>0</v>
      </c>
      <c r="AI68">
        <f>IF((AND(AH68=0,NOT(ISBLANK('4. Spieltag'!C74)),NOT(ISBLANK('4. Spieltag'!E74)))),'4. Spieltag'!B74,0)</f>
        <v>0</v>
      </c>
      <c r="AJ68">
        <f>IF((AND(AH68=0,NOT(ISBLANK('4. Spieltag'!C74)),NOT(ISBLANK('4. Spieltag'!E74)))),'4. Spieltag'!F74,0)</f>
        <v>0</v>
      </c>
      <c r="AK68">
        <f>IF(AH68='4. Spieltag'!B74,'4. Spieltag'!F74,IF(AH68='4. Spieltag'!F74,'4. Spieltag'!B74,0))</f>
        <v>0</v>
      </c>
      <c r="AM68">
        <f>IF('4. Spieltag'!H74&gt;'4. Spieltag'!J74,'4. Spieltag'!G74,IF('4. Spieltag'!J74&gt;'4. Spieltag'!H74,'4. Spieltag'!K74,0))</f>
        <v>0</v>
      </c>
      <c r="AN68">
        <f>IF((AND(AM68=0,NOT(ISBLANK('4. Spieltag'!H74)),NOT(ISBLANK('4. Spieltag'!J74)))),'4. Spieltag'!G74,0)</f>
        <v>0</v>
      </c>
      <c r="AO68">
        <f>IF((AND(AM68=0,NOT(ISBLANK('4. Spieltag'!H74)),NOT(ISBLANK('4. Spieltag'!J74)))),'4. Spieltag'!K74,0)</f>
        <v>0</v>
      </c>
      <c r="AP68">
        <f>IF(AM68='4. Spieltag'!G74,'4. Spieltag'!K74,IF(AM68='4. Spieltag'!K74,'4. Spieltag'!G74,0))</f>
        <v>0</v>
      </c>
      <c r="AS68">
        <f>IF('5. Spieltag'!C74&gt;'5. Spieltag'!E74,'5. Spieltag'!B74,IF('5. Spieltag'!E74&gt;'5. Spieltag'!C74,'5. Spieltag'!F74,0))</f>
        <v>0</v>
      </c>
      <c r="AT68">
        <f>IF((AND(AS68=0,NOT(ISBLANK('5. Spieltag'!C74)),NOT(ISBLANK('5. Spieltag'!E74)))),'5. Spieltag'!B74,0)</f>
        <v>0</v>
      </c>
      <c r="AU68">
        <f>IF((AND(AS68=0,NOT(ISBLANK('5. Spieltag'!C74)),NOT(ISBLANK('5. Spieltag'!E74)))),'5. Spieltag'!F74,0)</f>
        <v>0</v>
      </c>
      <c r="AV68">
        <f>IF(AS68='5. Spieltag'!B74,'5. Spieltag'!F74,IF(AS68='5. Spieltag'!F74,'5. Spieltag'!B74,0))</f>
        <v>0</v>
      </c>
      <c r="AX68">
        <f>IF('5. Spieltag'!H74&gt;'5. Spieltag'!J74,'5. Spieltag'!G74,IF('5. Spieltag'!J74&gt;'5. Spieltag'!H74,'5. Spieltag'!K74,0))</f>
        <v>0</v>
      </c>
      <c r="AY68">
        <f>IF((AND(AX68=0,NOT(ISBLANK('5. Spieltag'!H74)),NOT(ISBLANK('5. Spieltag'!J74)))),'5. Spieltag'!G74,0)</f>
        <v>0</v>
      </c>
      <c r="AZ68">
        <f>IF((AND(AX68=0,NOT(ISBLANK('5. Spieltag'!H74)),NOT(ISBLANK('5. Spieltag'!J74)))),'5. Spieltag'!K74,0)</f>
        <v>0</v>
      </c>
      <c r="BA68">
        <f>IF(AX68='5. Spieltag'!G74,'5. Spieltag'!K74,IF(AX68='5. Spieltag'!K74,'5. Spieltag'!G74,0))</f>
        <v>0</v>
      </c>
    </row>
    <row r="69" spans="1:53" x14ac:dyDescent="0.25">
      <c r="A69">
        <f>IF('1. Spieltag'!C75&gt;'1. Spieltag'!E75,'1. Spieltag'!B75,IF('1. Spieltag'!E75&gt;'1. Spieltag'!C75,'1. Spieltag'!F75,0))</f>
        <v>0</v>
      </c>
      <c r="B69">
        <f>IF((AND(A69=0,NOT(ISBLANK('1. Spieltag'!C75)),NOT(ISBLANK('1. Spieltag'!E75)))),'1. Spieltag'!B75,0)</f>
        <v>0</v>
      </c>
      <c r="C69">
        <f>IF((AND(A69=0,NOT(ISBLANK('1. Spieltag'!C75)),NOT(ISBLANK('1. Spieltag'!E75)))),'1. Spieltag'!F75,0)</f>
        <v>0</v>
      </c>
      <c r="D69">
        <f>IF(A69='1. Spieltag'!B75,'1. Spieltag'!F75,IF(A69='1. Spieltag'!F75,'1. Spieltag'!B75,0))</f>
        <v>0</v>
      </c>
      <c r="F69">
        <f>IF('1. Spieltag'!H75&gt;'1. Spieltag'!J75,'1. Spieltag'!G75,IF('1. Spieltag'!J75&gt;'1. Spieltag'!H75,'1. Spieltag'!K75,0))</f>
        <v>0</v>
      </c>
      <c r="G69">
        <f>IF((AND(F69=0,NOT(ISBLANK('1. Spieltag'!H75)),NOT(ISBLANK('1. Spieltag'!J75)))),'1. Spieltag'!G75,0)</f>
        <v>0</v>
      </c>
      <c r="H69">
        <f>IF((AND(F69=0,NOT(ISBLANK('1. Spieltag'!H75)),NOT(ISBLANK('1. Spieltag'!J75)))),'1. Spieltag'!K75,0)</f>
        <v>0</v>
      </c>
      <c r="I69">
        <f>IF(F69='1. Spieltag'!G75,'1. Spieltag'!K75,IF(F69='1. Spieltag'!K75,'1. Spieltag'!G75,0))</f>
        <v>0</v>
      </c>
      <c r="L69">
        <f>IF('2. Spieltag'!C75&gt;'2. Spieltag'!E75,'2. Spieltag'!B75,IF('2. Spieltag'!E75&gt;'2. Spieltag'!C75,'2. Spieltag'!F75,0))</f>
        <v>0</v>
      </c>
      <c r="M69">
        <f>IF((AND(L69=0,NOT(ISBLANK('2. Spieltag'!C75)),NOT(ISBLANK('2. Spieltag'!E75)))),'2. Spieltag'!B75,0)</f>
        <v>0</v>
      </c>
      <c r="N69">
        <f>IF((AND(L69=0,NOT(ISBLANK('2. Spieltag'!C75)),NOT(ISBLANK('2. Spieltag'!E75)))),'2. Spieltag'!F75,0)</f>
        <v>0</v>
      </c>
      <c r="O69">
        <f>IF(L69='2. Spieltag'!B75,'2. Spieltag'!F75,IF(L69='2. Spieltag'!F75,'2. Spieltag'!B75,0))</f>
        <v>0</v>
      </c>
      <c r="Q69">
        <f>IF('2. Spieltag'!H75&gt;'2. Spieltag'!J75,'2. Spieltag'!G75,IF('2. Spieltag'!J75&gt;'2. Spieltag'!H75,'2. Spieltag'!K75,0))</f>
        <v>0</v>
      </c>
      <c r="R69">
        <f>IF((AND(Q69=0,NOT(ISBLANK('2. Spieltag'!H75)),NOT(ISBLANK('2. Spieltag'!J75)))),'2. Spieltag'!G75,0)</f>
        <v>0</v>
      </c>
      <c r="S69">
        <f>IF((AND(Q69=0,NOT(ISBLANK('2. Spieltag'!H75)),NOT(ISBLANK('2. Spieltag'!J75)))),'2. Spieltag'!K75,0)</f>
        <v>0</v>
      </c>
      <c r="T69">
        <f>IF(Q69='2. Spieltag'!G75,'2. Spieltag'!K75,IF(Q69='2. Spieltag'!K75,'2. Spieltag'!G75,0))</f>
        <v>0</v>
      </c>
      <c r="W69">
        <f>IF('3. Spieltag'!C75&gt;'3. Spieltag'!E75,'3. Spieltag'!B75,IF('3. Spieltag'!E75&gt;'3. Spieltag'!C75,'3. Spieltag'!F75,0))</f>
        <v>0</v>
      </c>
      <c r="X69">
        <f>IF((AND(W69=0,NOT(ISBLANK('3. Spieltag'!C75)),NOT(ISBLANK('3. Spieltag'!E75)))),'3. Spieltag'!B75,0)</f>
        <v>0</v>
      </c>
      <c r="Y69">
        <f>IF((AND(W69=0,NOT(ISBLANK('3. Spieltag'!C75)),NOT(ISBLANK('3. Spieltag'!E75)))),'3. Spieltag'!F75,0)</f>
        <v>0</v>
      </c>
      <c r="Z69">
        <f>IF(W69='3. Spieltag'!B75,'3. Spieltag'!F75,IF(W69='3. Spieltag'!F75,'3. Spieltag'!B75,0))</f>
        <v>0</v>
      </c>
      <c r="AB69">
        <f>IF('3. Spieltag'!H75&gt;'3. Spieltag'!J75,'3. Spieltag'!G75,IF('3. Spieltag'!J75&gt;'3. Spieltag'!H75,'3. Spieltag'!K75,0))</f>
        <v>0</v>
      </c>
      <c r="AC69">
        <f>IF((AND(AB69=0,NOT(ISBLANK('3. Spieltag'!H75)),NOT(ISBLANK('3. Spieltag'!J75)))),'3. Spieltag'!G75,0)</f>
        <v>0</v>
      </c>
      <c r="AD69">
        <f>IF((AND(AB69=0,NOT(ISBLANK('3. Spieltag'!H75)),NOT(ISBLANK('3. Spieltag'!J75)))),'3. Spieltag'!K75,0)</f>
        <v>0</v>
      </c>
      <c r="AE69">
        <f>IF(AB69='3. Spieltag'!G75,'3. Spieltag'!K75,IF(AB69='3. Spieltag'!K75,'3. Spieltag'!G75,0))</f>
        <v>0</v>
      </c>
      <c r="AH69">
        <f>IF('4. Spieltag'!C75&gt;'4. Spieltag'!E75,'4. Spieltag'!B75,IF('4. Spieltag'!E75&gt;'4. Spieltag'!C75,'4. Spieltag'!F75,0))</f>
        <v>0</v>
      </c>
      <c r="AI69">
        <f>IF((AND(AH69=0,NOT(ISBLANK('4. Spieltag'!C75)),NOT(ISBLANK('4. Spieltag'!E75)))),'4. Spieltag'!B75,0)</f>
        <v>0</v>
      </c>
      <c r="AJ69">
        <f>IF((AND(AH69=0,NOT(ISBLANK('4. Spieltag'!C75)),NOT(ISBLANK('4. Spieltag'!E75)))),'4. Spieltag'!F75,0)</f>
        <v>0</v>
      </c>
      <c r="AK69">
        <f>IF(AH69='4. Spieltag'!B75,'4. Spieltag'!F75,IF(AH69='4. Spieltag'!F75,'4. Spieltag'!B75,0))</f>
        <v>0</v>
      </c>
      <c r="AM69">
        <f>IF('4. Spieltag'!H75&gt;'4. Spieltag'!J75,'4. Spieltag'!G75,IF('4. Spieltag'!J75&gt;'4. Spieltag'!H75,'4. Spieltag'!K75,0))</f>
        <v>0</v>
      </c>
      <c r="AN69">
        <f>IF((AND(AM69=0,NOT(ISBLANK('4. Spieltag'!H75)),NOT(ISBLANK('4. Spieltag'!J75)))),'4. Spieltag'!G75,0)</f>
        <v>0</v>
      </c>
      <c r="AO69">
        <f>IF((AND(AM69=0,NOT(ISBLANK('4. Spieltag'!H75)),NOT(ISBLANK('4. Spieltag'!J75)))),'4. Spieltag'!K75,0)</f>
        <v>0</v>
      </c>
      <c r="AP69">
        <f>IF(AM69='4. Spieltag'!G75,'4. Spieltag'!K75,IF(AM69='4. Spieltag'!K75,'4. Spieltag'!G75,0))</f>
        <v>0</v>
      </c>
      <c r="AS69">
        <f>IF('5. Spieltag'!C75&gt;'5. Spieltag'!E75,'5. Spieltag'!B75,IF('5. Spieltag'!E75&gt;'5. Spieltag'!C75,'5. Spieltag'!F75,0))</f>
        <v>0</v>
      </c>
      <c r="AT69">
        <f>IF((AND(AS69=0,NOT(ISBLANK('5. Spieltag'!C75)),NOT(ISBLANK('5. Spieltag'!E75)))),'5. Spieltag'!B75,0)</f>
        <v>0</v>
      </c>
      <c r="AU69">
        <f>IF((AND(AS69=0,NOT(ISBLANK('5. Spieltag'!C75)),NOT(ISBLANK('5. Spieltag'!E75)))),'5. Spieltag'!F75,0)</f>
        <v>0</v>
      </c>
      <c r="AV69">
        <f>IF(AS69='5. Spieltag'!B75,'5. Spieltag'!F75,IF(AS69='5. Spieltag'!F75,'5. Spieltag'!B75,0))</f>
        <v>0</v>
      </c>
      <c r="AX69">
        <f>IF('5. Spieltag'!H75&gt;'5. Spieltag'!J75,'5. Spieltag'!G75,IF('5. Spieltag'!J75&gt;'5. Spieltag'!H75,'5. Spieltag'!K75,0))</f>
        <v>0</v>
      </c>
      <c r="AY69">
        <f>IF((AND(AX69=0,NOT(ISBLANK('5. Spieltag'!H75)),NOT(ISBLANK('5. Spieltag'!J75)))),'5. Spieltag'!G75,0)</f>
        <v>0</v>
      </c>
      <c r="AZ69">
        <f>IF((AND(AX69=0,NOT(ISBLANK('5. Spieltag'!H75)),NOT(ISBLANK('5. Spieltag'!J75)))),'5. Spieltag'!K75,0)</f>
        <v>0</v>
      </c>
      <c r="BA69">
        <f>IF(AX69='5. Spieltag'!G75,'5. Spieltag'!K75,IF(AX69='5. Spieltag'!K75,'5. Spieltag'!G75,0))</f>
        <v>0</v>
      </c>
    </row>
    <row r="70" spans="1:53" x14ac:dyDescent="0.25">
      <c r="A70">
        <f>IF('1. Spieltag'!C76&gt;'1. Spieltag'!E76,'1. Spieltag'!B76,IF('1. Spieltag'!E76&gt;'1. Spieltag'!C76,'1. Spieltag'!F76,0))</f>
        <v>0</v>
      </c>
      <c r="B70">
        <f>IF((AND(A70=0,NOT(ISBLANK('1. Spieltag'!C76)),NOT(ISBLANK('1. Spieltag'!E76)))),'1. Spieltag'!B76,0)</f>
        <v>0</v>
      </c>
      <c r="C70">
        <f>IF((AND(A70=0,NOT(ISBLANK('1. Spieltag'!C76)),NOT(ISBLANK('1. Spieltag'!E76)))),'1. Spieltag'!F76,0)</f>
        <v>0</v>
      </c>
      <c r="D70">
        <f>IF(A70='1. Spieltag'!B76,'1. Spieltag'!F76,IF(A70='1. Spieltag'!F76,'1. Spieltag'!B76,0))</f>
        <v>0</v>
      </c>
      <c r="F70">
        <f>IF('1. Spieltag'!H76&gt;'1. Spieltag'!J76,'1. Spieltag'!G76,IF('1. Spieltag'!J76&gt;'1. Spieltag'!H76,'1. Spieltag'!K76,0))</f>
        <v>0</v>
      </c>
      <c r="G70">
        <f>IF((AND(F70=0,NOT(ISBLANK('1. Spieltag'!H76)),NOT(ISBLANK('1. Spieltag'!J76)))),'1. Spieltag'!G76,0)</f>
        <v>0</v>
      </c>
      <c r="H70">
        <f>IF((AND(F70=0,NOT(ISBLANK('1. Spieltag'!H76)),NOT(ISBLANK('1. Spieltag'!J76)))),'1. Spieltag'!K76,0)</f>
        <v>0</v>
      </c>
      <c r="I70">
        <f>IF(F70='1. Spieltag'!G76,'1. Spieltag'!K76,IF(F70='1. Spieltag'!K76,'1. Spieltag'!G76,0))</f>
        <v>0</v>
      </c>
      <c r="L70">
        <f>IF('2. Spieltag'!C76&gt;'2. Spieltag'!E76,'2. Spieltag'!B76,IF('2. Spieltag'!E76&gt;'2. Spieltag'!C76,'2. Spieltag'!F76,0))</f>
        <v>0</v>
      </c>
      <c r="M70">
        <f>IF((AND(L70=0,NOT(ISBLANK('2. Spieltag'!C76)),NOT(ISBLANK('2. Spieltag'!E76)))),'2. Spieltag'!B76,0)</f>
        <v>0</v>
      </c>
      <c r="N70">
        <f>IF((AND(L70=0,NOT(ISBLANK('2. Spieltag'!C76)),NOT(ISBLANK('2. Spieltag'!E76)))),'2. Spieltag'!F76,0)</f>
        <v>0</v>
      </c>
      <c r="O70">
        <f>IF(L70='2. Spieltag'!B76,'2. Spieltag'!F76,IF(L70='2. Spieltag'!F76,'2. Spieltag'!B76,0))</f>
        <v>0</v>
      </c>
      <c r="Q70">
        <f>IF('2. Spieltag'!H76&gt;'2. Spieltag'!J76,'2. Spieltag'!G76,IF('2. Spieltag'!J76&gt;'2. Spieltag'!H76,'2. Spieltag'!K76,0))</f>
        <v>0</v>
      </c>
      <c r="R70">
        <f>IF((AND(Q70=0,NOT(ISBLANK('2. Spieltag'!H76)),NOT(ISBLANK('2. Spieltag'!J76)))),'2. Spieltag'!G76,0)</f>
        <v>0</v>
      </c>
      <c r="S70">
        <f>IF((AND(Q70=0,NOT(ISBLANK('2. Spieltag'!H76)),NOT(ISBLANK('2. Spieltag'!J76)))),'2. Spieltag'!K76,0)</f>
        <v>0</v>
      </c>
      <c r="T70">
        <f>IF(Q70='2. Spieltag'!G76,'2. Spieltag'!K76,IF(Q70='2. Spieltag'!K76,'2. Spieltag'!G76,0))</f>
        <v>0</v>
      </c>
      <c r="W70">
        <f>IF('3. Spieltag'!C76&gt;'3. Spieltag'!E76,'3. Spieltag'!B76,IF('3. Spieltag'!E76&gt;'3. Spieltag'!C76,'3. Spieltag'!F76,0))</f>
        <v>0</v>
      </c>
      <c r="X70">
        <f>IF((AND(W70=0,NOT(ISBLANK('3. Spieltag'!C76)),NOT(ISBLANK('3. Spieltag'!E76)))),'3. Spieltag'!B76,0)</f>
        <v>0</v>
      </c>
      <c r="Y70">
        <f>IF((AND(W70=0,NOT(ISBLANK('3. Spieltag'!C76)),NOT(ISBLANK('3. Spieltag'!E76)))),'3. Spieltag'!F76,0)</f>
        <v>0</v>
      </c>
      <c r="Z70">
        <f>IF(W70='3. Spieltag'!B76,'3. Spieltag'!F76,IF(W70='3. Spieltag'!F76,'3. Spieltag'!B76,0))</f>
        <v>0</v>
      </c>
      <c r="AB70">
        <f>IF('3. Spieltag'!H76&gt;'3. Spieltag'!J76,'3. Spieltag'!G76,IF('3. Spieltag'!J76&gt;'3. Spieltag'!H76,'3. Spieltag'!K76,0))</f>
        <v>0</v>
      </c>
      <c r="AC70">
        <f>IF((AND(AB70=0,NOT(ISBLANK('3. Spieltag'!H76)),NOT(ISBLANK('3. Spieltag'!J76)))),'3. Spieltag'!G76,0)</f>
        <v>0</v>
      </c>
      <c r="AD70">
        <f>IF((AND(AB70=0,NOT(ISBLANK('3. Spieltag'!H76)),NOT(ISBLANK('3. Spieltag'!J76)))),'3. Spieltag'!K76,0)</f>
        <v>0</v>
      </c>
      <c r="AE70">
        <f>IF(AB70='3. Spieltag'!G76,'3. Spieltag'!K76,IF(AB70='3. Spieltag'!K76,'3. Spieltag'!G76,0))</f>
        <v>0</v>
      </c>
      <c r="AH70">
        <f>IF('4. Spieltag'!C76&gt;'4. Spieltag'!E76,'4. Spieltag'!B76,IF('4. Spieltag'!E76&gt;'4. Spieltag'!C76,'4. Spieltag'!F76,0))</f>
        <v>0</v>
      </c>
      <c r="AI70">
        <f>IF((AND(AH70=0,NOT(ISBLANK('4. Spieltag'!C76)),NOT(ISBLANK('4. Spieltag'!E76)))),'4. Spieltag'!B76,0)</f>
        <v>0</v>
      </c>
      <c r="AJ70">
        <f>IF((AND(AH70=0,NOT(ISBLANK('4. Spieltag'!C76)),NOT(ISBLANK('4. Spieltag'!E76)))),'4. Spieltag'!F76,0)</f>
        <v>0</v>
      </c>
      <c r="AK70">
        <f>IF(AH70='4. Spieltag'!B76,'4. Spieltag'!F76,IF(AH70='4. Spieltag'!F76,'4. Spieltag'!B76,0))</f>
        <v>0</v>
      </c>
      <c r="AM70">
        <f>IF('4. Spieltag'!H76&gt;'4. Spieltag'!J76,'4. Spieltag'!G76,IF('4. Spieltag'!J76&gt;'4. Spieltag'!H76,'4. Spieltag'!K76,0))</f>
        <v>0</v>
      </c>
      <c r="AN70">
        <f>IF((AND(AM70=0,NOT(ISBLANK('4. Spieltag'!H76)),NOT(ISBLANK('4. Spieltag'!J76)))),'4. Spieltag'!G76,0)</f>
        <v>0</v>
      </c>
      <c r="AO70">
        <f>IF((AND(AM70=0,NOT(ISBLANK('4. Spieltag'!H76)),NOT(ISBLANK('4. Spieltag'!J76)))),'4. Spieltag'!K76,0)</f>
        <v>0</v>
      </c>
      <c r="AP70">
        <f>IF(AM70='4. Spieltag'!G76,'4. Spieltag'!K76,IF(AM70='4. Spieltag'!K76,'4. Spieltag'!G76,0))</f>
        <v>0</v>
      </c>
      <c r="AS70">
        <f>IF('5. Spieltag'!C76&gt;'5. Spieltag'!E76,'5. Spieltag'!B76,IF('5. Spieltag'!E76&gt;'5. Spieltag'!C76,'5. Spieltag'!F76,0))</f>
        <v>0</v>
      </c>
      <c r="AT70">
        <f>IF((AND(AS70=0,NOT(ISBLANK('5. Spieltag'!C76)),NOT(ISBLANK('5. Spieltag'!E76)))),'5. Spieltag'!B76,0)</f>
        <v>0</v>
      </c>
      <c r="AU70">
        <f>IF((AND(AS70=0,NOT(ISBLANK('5. Spieltag'!C76)),NOT(ISBLANK('5. Spieltag'!E76)))),'5. Spieltag'!F76,0)</f>
        <v>0</v>
      </c>
      <c r="AV70">
        <f>IF(AS70='5. Spieltag'!B76,'5. Spieltag'!F76,IF(AS70='5. Spieltag'!F76,'5. Spieltag'!B76,0))</f>
        <v>0</v>
      </c>
      <c r="AX70">
        <f>IF('5. Spieltag'!H76&gt;'5. Spieltag'!J76,'5. Spieltag'!G76,IF('5. Spieltag'!J76&gt;'5. Spieltag'!H76,'5. Spieltag'!K76,0))</f>
        <v>0</v>
      </c>
      <c r="AY70">
        <f>IF((AND(AX70=0,NOT(ISBLANK('5. Spieltag'!H76)),NOT(ISBLANK('5. Spieltag'!J76)))),'5. Spieltag'!G76,0)</f>
        <v>0</v>
      </c>
      <c r="AZ70">
        <f>IF((AND(AX70=0,NOT(ISBLANK('5. Spieltag'!H76)),NOT(ISBLANK('5. Spieltag'!J76)))),'5. Spieltag'!K76,0)</f>
        <v>0</v>
      </c>
      <c r="BA70">
        <f>IF(AX70='5. Spieltag'!G76,'5. Spieltag'!K76,IF(AX70='5. Spieltag'!K76,'5. Spieltag'!G76,0))</f>
        <v>0</v>
      </c>
    </row>
    <row r="71" spans="1:53" x14ac:dyDescent="0.25">
      <c r="A71">
        <f>IF('1. Spieltag'!C77&gt;'1. Spieltag'!E77,'1. Spieltag'!B77,IF('1. Spieltag'!E77&gt;'1. Spieltag'!C77,'1. Spieltag'!F77,0))</f>
        <v>0</v>
      </c>
      <c r="B71">
        <f>IF((AND(A71=0,NOT(ISBLANK('1. Spieltag'!C77)),NOT(ISBLANK('1. Spieltag'!E77)))),'1. Spieltag'!B77,0)</f>
        <v>0</v>
      </c>
      <c r="C71">
        <f>IF((AND(A71=0,NOT(ISBLANK('1. Spieltag'!C77)),NOT(ISBLANK('1. Spieltag'!E77)))),'1. Spieltag'!F77,0)</f>
        <v>0</v>
      </c>
      <c r="D71">
        <f>IF(A71='1. Spieltag'!B77,'1. Spieltag'!F77,IF(A71='1. Spieltag'!F77,'1. Spieltag'!B77,0))</f>
        <v>0</v>
      </c>
      <c r="F71">
        <f>IF('1. Spieltag'!H77&gt;'1. Spieltag'!J77,'1. Spieltag'!G77,IF('1. Spieltag'!J77&gt;'1. Spieltag'!H77,'1. Spieltag'!K77,0))</f>
        <v>0</v>
      </c>
      <c r="G71">
        <f>IF((AND(F71=0,NOT(ISBLANK('1. Spieltag'!H77)),NOT(ISBLANK('1. Spieltag'!J77)))),'1. Spieltag'!G77,0)</f>
        <v>0</v>
      </c>
      <c r="H71">
        <f>IF((AND(F71=0,NOT(ISBLANK('1. Spieltag'!H77)),NOT(ISBLANK('1. Spieltag'!J77)))),'1. Spieltag'!K77,0)</f>
        <v>0</v>
      </c>
      <c r="I71">
        <f>IF(F71='1. Spieltag'!G77,'1. Spieltag'!K77,IF(F71='1. Spieltag'!K77,'1. Spieltag'!G77,0))</f>
        <v>0</v>
      </c>
      <c r="L71">
        <f>IF('2. Spieltag'!C77&gt;'2. Spieltag'!E77,'2. Spieltag'!B77,IF('2. Spieltag'!E77&gt;'2. Spieltag'!C77,'2. Spieltag'!F77,0))</f>
        <v>0</v>
      </c>
      <c r="M71">
        <f>IF((AND(L71=0,NOT(ISBLANK('2. Spieltag'!C77)),NOT(ISBLANK('2. Spieltag'!E77)))),'2. Spieltag'!B77,0)</f>
        <v>0</v>
      </c>
      <c r="N71">
        <f>IF((AND(L71=0,NOT(ISBLANK('2. Spieltag'!C77)),NOT(ISBLANK('2. Spieltag'!E77)))),'2. Spieltag'!F77,0)</f>
        <v>0</v>
      </c>
      <c r="O71">
        <f>IF(L71='2. Spieltag'!B77,'2. Spieltag'!F77,IF(L71='2. Spieltag'!F77,'2. Spieltag'!B77,0))</f>
        <v>0</v>
      </c>
      <c r="Q71">
        <f>IF('2. Spieltag'!H77&gt;'2. Spieltag'!J77,'2. Spieltag'!G77,IF('2. Spieltag'!J77&gt;'2. Spieltag'!H77,'2. Spieltag'!K77,0))</f>
        <v>0</v>
      </c>
      <c r="R71">
        <f>IF((AND(Q71=0,NOT(ISBLANK('2. Spieltag'!H77)),NOT(ISBLANK('2. Spieltag'!J77)))),'2. Spieltag'!G77,0)</f>
        <v>0</v>
      </c>
      <c r="S71">
        <f>IF((AND(Q71=0,NOT(ISBLANK('2. Spieltag'!H77)),NOT(ISBLANK('2. Spieltag'!J77)))),'2. Spieltag'!K77,0)</f>
        <v>0</v>
      </c>
      <c r="T71">
        <f>IF(Q71='2. Spieltag'!G77,'2. Spieltag'!K77,IF(Q71='2. Spieltag'!K77,'2. Spieltag'!G77,0))</f>
        <v>0</v>
      </c>
      <c r="W71">
        <f>IF('3. Spieltag'!C77&gt;'3. Spieltag'!E77,'3. Spieltag'!B77,IF('3. Spieltag'!E77&gt;'3. Spieltag'!C77,'3. Spieltag'!F77,0))</f>
        <v>0</v>
      </c>
      <c r="X71">
        <f>IF((AND(W71=0,NOT(ISBLANK('3. Spieltag'!C77)),NOT(ISBLANK('3. Spieltag'!E77)))),'3. Spieltag'!B77,0)</f>
        <v>0</v>
      </c>
      <c r="Y71">
        <f>IF((AND(W71=0,NOT(ISBLANK('3. Spieltag'!C77)),NOT(ISBLANK('3. Spieltag'!E77)))),'3. Spieltag'!F77,0)</f>
        <v>0</v>
      </c>
      <c r="Z71">
        <f>IF(W71='3. Spieltag'!B77,'3. Spieltag'!F77,IF(W71='3. Spieltag'!F77,'3. Spieltag'!B77,0))</f>
        <v>0</v>
      </c>
      <c r="AB71">
        <f>IF('3. Spieltag'!H77&gt;'3. Spieltag'!J77,'3. Spieltag'!G77,IF('3. Spieltag'!J77&gt;'3. Spieltag'!H77,'3. Spieltag'!K77,0))</f>
        <v>0</v>
      </c>
      <c r="AC71">
        <f>IF((AND(AB71=0,NOT(ISBLANK('3. Spieltag'!H77)),NOT(ISBLANK('3. Spieltag'!J77)))),'3. Spieltag'!G77,0)</f>
        <v>0</v>
      </c>
      <c r="AD71">
        <f>IF((AND(AB71=0,NOT(ISBLANK('3. Spieltag'!H77)),NOT(ISBLANK('3. Spieltag'!J77)))),'3. Spieltag'!K77,0)</f>
        <v>0</v>
      </c>
      <c r="AE71">
        <f>IF(AB71='3. Spieltag'!G77,'3. Spieltag'!K77,IF(AB71='3. Spieltag'!K77,'3. Spieltag'!G77,0))</f>
        <v>0</v>
      </c>
      <c r="AH71">
        <f>IF('4. Spieltag'!C77&gt;'4. Spieltag'!E77,'4. Spieltag'!B77,IF('4. Spieltag'!E77&gt;'4. Spieltag'!C77,'4. Spieltag'!F77,0))</f>
        <v>0</v>
      </c>
      <c r="AI71">
        <f>IF((AND(AH71=0,NOT(ISBLANK('4. Spieltag'!C77)),NOT(ISBLANK('4. Spieltag'!E77)))),'4. Spieltag'!B77,0)</f>
        <v>0</v>
      </c>
      <c r="AJ71">
        <f>IF((AND(AH71=0,NOT(ISBLANK('4. Spieltag'!C77)),NOT(ISBLANK('4. Spieltag'!E77)))),'4. Spieltag'!F77,0)</f>
        <v>0</v>
      </c>
      <c r="AK71">
        <f>IF(AH71='4. Spieltag'!B77,'4. Spieltag'!F77,IF(AH71='4. Spieltag'!F77,'4. Spieltag'!B77,0))</f>
        <v>0</v>
      </c>
      <c r="AM71">
        <f>IF('4. Spieltag'!H77&gt;'4. Spieltag'!J77,'4. Spieltag'!G77,IF('4. Spieltag'!J77&gt;'4. Spieltag'!H77,'4. Spieltag'!K77,0))</f>
        <v>0</v>
      </c>
      <c r="AN71">
        <f>IF((AND(AM71=0,NOT(ISBLANK('4. Spieltag'!H77)),NOT(ISBLANK('4. Spieltag'!J77)))),'4. Spieltag'!G77,0)</f>
        <v>0</v>
      </c>
      <c r="AO71">
        <f>IF((AND(AM71=0,NOT(ISBLANK('4. Spieltag'!H77)),NOT(ISBLANK('4. Spieltag'!J77)))),'4. Spieltag'!K77,0)</f>
        <v>0</v>
      </c>
      <c r="AP71">
        <f>IF(AM71='4. Spieltag'!G77,'4. Spieltag'!K77,IF(AM71='4. Spieltag'!K77,'4. Spieltag'!G77,0))</f>
        <v>0</v>
      </c>
      <c r="AS71">
        <f>IF('5. Spieltag'!C77&gt;'5. Spieltag'!E77,'5. Spieltag'!B77,IF('5. Spieltag'!E77&gt;'5. Spieltag'!C77,'5. Spieltag'!F77,0))</f>
        <v>0</v>
      </c>
      <c r="AT71">
        <f>IF((AND(AS71=0,NOT(ISBLANK('5. Spieltag'!C77)),NOT(ISBLANK('5. Spieltag'!E77)))),'5. Spieltag'!B77,0)</f>
        <v>0</v>
      </c>
      <c r="AU71">
        <f>IF((AND(AS71=0,NOT(ISBLANK('5. Spieltag'!C77)),NOT(ISBLANK('5. Spieltag'!E77)))),'5. Spieltag'!F77,0)</f>
        <v>0</v>
      </c>
      <c r="AV71">
        <f>IF(AS71='5. Spieltag'!B77,'5. Spieltag'!F77,IF(AS71='5. Spieltag'!F77,'5. Spieltag'!B77,0))</f>
        <v>0</v>
      </c>
      <c r="AX71">
        <f>IF('5. Spieltag'!H77&gt;'5. Spieltag'!J77,'5. Spieltag'!G77,IF('5. Spieltag'!J77&gt;'5. Spieltag'!H77,'5. Spieltag'!K77,0))</f>
        <v>0</v>
      </c>
      <c r="AY71">
        <f>IF((AND(AX71=0,NOT(ISBLANK('5. Spieltag'!H77)),NOT(ISBLANK('5. Spieltag'!J77)))),'5. Spieltag'!G77,0)</f>
        <v>0</v>
      </c>
      <c r="AZ71">
        <f>IF((AND(AX71=0,NOT(ISBLANK('5. Spieltag'!H77)),NOT(ISBLANK('5. Spieltag'!J77)))),'5. Spieltag'!K77,0)</f>
        <v>0</v>
      </c>
      <c r="BA71">
        <f>IF(AX71='5. Spieltag'!G77,'5. Spieltag'!K77,IF(AX71='5. Spieltag'!K77,'5. Spieltag'!G77,0))</f>
        <v>0</v>
      </c>
    </row>
    <row r="72" spans="1:53" x14ac:dyDescent="0.25">
      <c r="A72">
        <f>IF('1. Spieltag'!C78&gt;'1. Spieltag'!E78,'1. Spieltag'!B78,IF('1. Spieltag'!E78&gt;'1. Spieltag'!C78,'1. Spieltag'!F78,0))</f>
        <v>0</v>
      </c>
      <c r="B72">
        <f>IF((AND(A72=0,NOT(ISBLANK('1. Spieltag'!C78)),NOT(ISBLANK('1. Spieltag'!E78)))),'1. Spieltag'!B78,0)</f>
        <v>0</v>
      </c>
      <c r="C72">
        <f>IF((AND(A72=0,NOT(ISBLANK('1. Spieltag'!C78)),NOT(ISBLANK('1. Spieltag'!E78)))),'1. Spieltag'!F78,0)</f>
        <v>0</v>
      </c>
      <c r="D72">
        <f>IF(A72='1. Spieltag'!B78,'1. Spieltag'!F78,IF(A72='1. Spieltag'!F78,'1. Spieltag'!B78,0))</f>
        <v>0</v>
      </c>
      <c r="F72">
        <f>IF('1. Spieltag'!H78&gt;'1. Spieltag'!J78,'1. Spieltag'!G78,IF('1. Spieltag'!J78&gt;'1. Spieltag'!H78,'1. Spieltag'!K78,0))</f>
        <v>0</v>
      </c>
      <c r="G72">
        <f>IF((AND(F72=0,NOT(ISBLANK('1. Spieltag'!H78)),NOT(ISBLANK('1. Spieltag'!J78)))),'1. Spieltag'!G78,0)</f>
        <v>0</v>
      </c>
      <c r="H72">
        <f>IF((AND(F72=0,NOT(ISBLANK('1. Spieltag'!H78)),NOT(ISBLANK('1. Spieltag'!J78)))),'1. Spieltag'!K78,0)</f>
        <v>0</v>
      </c>
      <c r="I72">
        <f>IF(F72='1. Spieltag'!G78,'1. Spieltag'!K78,IF(F72='1. Spieltag'!K78,'1. Spieltag'!G78,0))</f>
        <v>0</v>
      </c>
      <c r="L72">
        <f>IF('2. Spieltag'!C78&gt;'2. Spieltag'!E78,'2. Spieltag'!B78,IF('2. Spieltag'!E78&gt;'2. Spieltag'!C78,'2. Spieltag'!F78,0))</f>
        <v>0</v>
      </c>
      <c r="M72">
        <f>IF((AND(L72=0,NOT(ISBLANK('2. Spieltag'!C78)),NOT(ISBLANK('2. Spieltag'!E78)))),'2. Spieltag'!B78,0)</f>
        <v>0</v>
      </c>
      <c r="N72">
        <f>IF((AND(L72=0,NOT(ISBLANK('2. Spieltag'!C78)),NOT(ISBLANK('2. Spieltag'!E78)))),'2. Spieltag'!F78,0)</f>
        <v>0</v>
      </c>
      <c r="O72">
        <f>IF(L72='2. Spieltag'!B78,'2. Spieltag'!F78,IF(L72='2. Spieltag'!F78,'2. Spieltag'!B78,0))</f>
        <v>0</v>
      </c>
      <c r="Q72">
        <f>IF('2. Spieltag'!H78&gt;'2. Spieltag'!J78,'2. Spieltag'!G78,IF('2. Spieltag'!J78&gt;'2. Spieltag'!H78,'2. Spieltag'!K78,0))</f>
        <v>0</v>
      </c>
      <c r="R72">
        <f>IF((AND(Q72=0,NOT(ISBLANK('2. Spieltag'!H78)),NOT(ISBLANK('2. Spieltag'!J78)))),'2. Spieltag'!G78,0)</f>
        <v>0</v>
      </c>
      <c r="S72">
        <f>IF((AND(Q72=0,NOT(ISBLANK('2. Spieltag'!H78)),NOT(ISBLANK('2. Spieltag'!J78)))),'2. Spieltag'!K78,0)</f>
        <v>0</v>
      </c>
      <c r="T72">
        <f>IF(Q72='2. Spieltag'!G78,'2. Spieltag'!K78,IF(Q72='2. Spieltag'!K78,'2. Spieltag'!G78,0))</f>
        <v>0</v>
      </c>
      <c r="W72">
        <f>IF('3. Spieltag'!C78&gt;'3. Spieltag'!E78,'3. Spieltag'!B78,IF('3. Spieltag'!E78&gt;'3. Spieltag'!C78,'3. Spieltag'!F78,0))</f>
        <v>0</v>
      </c>
      <c r="X72">
        <f>IF((AND(W72=0,NOT(ISBLANK('3. Spieltag'!C78)),NOT(ISBLANK('3. Spieltag'!E78)))),'3. Spieltag'!B78,0)</f>
        <v>0</v>
      </c>
      <c r="Y72">
        <f>IF((AND(W72=0,NOT(ISBLANK('3. Spieltag'!C78)),NOT(ISBLANK('3. Spieltag'!E78)))),'3. Spieltag'!F78,0)</f>
        <v>0</v>
      </c>
      <c r="Z72">
        <f>IF(W72='3. Spieltag'!B78,'3. Spieltag'!F78,IF(W72='3. Spieltag'!F78,'3. Spieltag'!B78,0))</f>
        <v>0</v>
      </c>
      <c r="AB72">
        <f>IF('3. Spieltag'!H78&gt;'3. Spieltag'!J78,'3. Spieltag'!G78,IF('3. Spieltag'!J78&gt;'3. Spieltag'!H78,'3. Spieltag'!K78,0))</f>
        <v>0</v>
      </c>
      <c r="AC72">
        <f>IF((AND(AB72=0,NOT(ISBLANK('3. Spieltag'!H78)),NOT(ISBLANK('3. Spieltag'!J78)))),'3. Spieltag'!G78,0)</f>
        <v>0</v>
      </c>
      <c r="AD72">
        <f>IF((AND(AB72=0,NOT(ISBLANK('3. Spieltag'!H78)),NOT(ISBLANK('3. Spieltag'!J78)))),'3. Spieltag'!K78,0)</f>
        <v>0</v>
      </c>
      <c r="AE72">
        <f>IF(AB72='3. Spieltag'!G78,'3. Spieltag'!K78,IF(AB72='3. Spieltag'!K78,'3. Spieltag'!G78,0))</f>
        <v>0</v>
      </c>
      <c r="AH72">
        <f>IF('4. Spieltag'!C78&gt;'4. Spieltag'!E78,'4. Spieltag'!B78,IF('4. Spieltag'!E78&gt;'4. Spieltag'!C78,'4. Spieltag'!F78,0))</f>
        <v>0</v>
      </c>
      <c r="AI72">
        <f>IF((AND(AH72=0,NOT(ISBLANK('4. Spieltag'!C78)),NOT(ISBLANK('4. Spieltag'!E78)))),'4. Spieltag'!B78,0)</f>
        <v>0</v>
      </c>
      <c r="AJ72">
        <f>IF((AND(AH72=0,NOT(ISBLANK('4. Spieltag'!C78)),NOT(ISBLANK('4. Spieltag'!E78)))),'4. Spieltag'!F78,0)</f>
        <v>0</v>
      </c>
      <c r="AK72">
        <f>IF(AH72='4. Spieltag'!B78,'4. Spieltag'!F78,IF(AH72='4. Spieltag'!F78,'4. Spieltag'!B78,0))</f>
        <v>0</v>
      </c>
      <c r="AM72">
        <f>IF('4. Spieltag'!H78&gt;'4. Spieltag'!J78,'4. Spieltag'!G78,IF('4. Spieltag'!J78&gt;'4. Spieltag'!H78,'4. Spieltag'!K78,0))</f>
        <v>0</v>
      </c>
      <c r="AN72">
        <f>IF((AND(AM72=0,NOT(ISBLANK('4. Spieltag'!H78)),NOT(ISBLANK('4. Spieltag'!J78)))),'4. Spieltag'!G78,0)</f>
        <v>0</v>
      </c>
      <c r="AO72">
        <f>IF((AND(AM72=0,NOT(ISBLANK('4. Spieltag'!H78)),NOT(ISBLANK('4. Spieltag'!J78)))),'4. Spieltag'!K78,0)</f>
        <v>0</v>
      </c>
      <c r="AP72">
        <f>IF(AM72='4. Spieltag'!G78,'4. Spieltag'!K78,IF(AM72='4. Spieltag'!K78,'4. Spieltag'!G78,0))</f>
        <v>0</v>
      </c>
      <c r="AS72">
        <f>IF('5. Spieltag'!C78&gt;'5. Spieltag'!E78,'5. Spieltag'!B78,IF('5. Spieltag'!E78&gt;'5. Spieltag'!C78,'5. Spieltag'!F78,0))</f>
        <v>0</v>
      </c>
      <c r="AT72">
        <f>IF((AND(AS72=0,NOT(ISBLANK('5. Spieltag'!C78)),NOT(ISBLANK('5. Spieltag'!E78)))),'5. Spieltag'!B78,0)</f>
        <v>0</v>
      </c>
      <c r="AU72">
        <f>IF((AND(AS72=0,NOT(ISBLANK('5. Spieltag'!C78)),NOT(ISBLANK('5. Spieltag'!E78)))),'5. Spieltag'!F78,0)</f>
        <v>0</v>
      </c>
      <c r="AV72">
        <f>IF(AS72='5. Spieltag'!B78,'5. Spieltag'!F78,IF(AS72='5. Spieltag'!F78,'5. Spieltag'!B78,0))</f>
        <v>0</v>
      </c>
      <c r="AX72">
        <f>IF('5. Spieltag'!H78&gt;'5. Spieltag'!J78,'5. Spieltag'!G78,IF('5. Spieltag'!J78&gt;'5. Spieltag'!H78,'5. Spieltag'!K78,0))</f>
        <v>0</v>
      </c>
      <c r="AY72">
        <f>IF((AND(AX72=0,NOT(ISBLANK('5. Spieltag'!H78)),NOT(ISBLANK('5. Spieltag'!J78)))),'5. Spieltag'!G78,0)</f>
        <v>0</v>
      </c>
      <c r="AZ72">
        <f>IF((AND(AX72=0,NOT(ISBLANK('5. Spieltag'!H78)),NOT(ISBLANK('5. Spieltag'!J78)))),'5. Spieltag'!K78,0)</f>
        <v>0</v>
      </c>
      <c r="BA72">
        <f>IF(AX72='5. Spieltag'!G78,'5. Spieltag'!K78,IF(AX72='5. Spieltag'!K78,'5. Spieltag'!G78,0))</f>
        <v>0</v>
      </c>
    </row>
    <row r="73" spans="1:53" x14ac:dyDescent="0.25">
      <c r="A73">
        <f>IF('1. Spieltag'!C79&gt;'1. Spieltag'!E79,'1. Spieltag'!B79,IF('1. Spieltag'!E79&gt;'1. Spieltag'!C79,'1. Spieltag'!F79,0))</f>
        <v>0</v>
      </c>
      <c r="B73">
        <f>IF((AND(A73=0,NOT(ISBLANK('1. Spieltag'!C79)),NOT(ISBLANK('1. Spieltag'!E79)))),'1. Spieltag'!B79,0)</f>
        <v>0</v>
      </c>
      <c r="C73">
        <f>IF((AND(A73=0,NOT(ISBLANK('1. Spieltag'!C79)),NOT(ISBLANK('1. Spieltag'!E79)))),'1. Spieltag'!F79,0)</f>
        <v>0</v>
      </c>
      <c r="D73">
        <f>IF(A73='1. Spieltag'!B79,'1. Spieltag'!F79,IF(A73='1. Spieltag'!F79,'1. Spieltag'!B79,0))</f>
        <v>0</v>
      </c>
      <c r="F73">
        <f>IF('1. Spieltag'!H79&gt;'1. Spieltag'!J79,'1. Spieltag'!G79,IF('1. Spieltag'!J79&gt;'1. Spieltag'!H79,'1. Spieltag'!K79,0))</f>
        <v>0</v>
      </c>
      <c r="G73">
        <f>IF((AND(F73=0,NOT(ISBLANK('1. Spieltag'!H79)),NOT(ISBLANK('1. Spieltag'!J79)))),'1. Spieltag'!G79,0)</f>
        <v>0</v>
      </c>
      <c r="H73">
        <f>IF((AND(F73=0,NOT(ISBLANK('1. Spieltag'!H79)),NOT(ISBLANK('1. Spieltag'!J79)))),'1. Spieltag'!K79,0)</f>
        <v>0</v>
      </c>
      <c r="I73">
        <f>IF(F73='1. Spieltag'!G79,'1. Spieltag'!K79,IF(F73='1. Spieltag'!K79,'1. Spieltag'!G79,0))</f>
        <v>0</v>
      </c>
      <c r="L73">
        <f>IF('2. Spieltag'!C79&gt;'2. Spieltag'!E79,'2. Spieltag'!B79,IF('2. Spieltag'!E79&gt;'2. Spieltag'!C79,'2. Spieltag'!F79,0))</f>
        <v>0</v>
      </c>
      <c r="M73">
        <f>IF((AND(L73=0,NOT(ISBLANK('2. Spieltag'!C79)),NOT(ISBLANK('2. Spieltag'!E79)))),'2. Spieltag'!B79,0)</f>
        <v>0</v>
      </c>
      <c r="N73">
        <f>IF((AND(L73=0,NOT(ISBLANK('2. Spieltag'!C79)),NOT(ISBLANK('2. Spieltag'!E79)))),'2. Spieltag'!F79,0)</f>
        <v>0</v>
      </c>
      <c r="O73">
        <f>IF(L73='2. Spieltag'!B79,'2. Spieltag'!F79,IF(L73='2. Spieltag'!F79,'2. Spieltag'!B79,0))</f>
        <v>0</v>
      </c>
      <c r="Q73">
        <f>IF('2. Spieltag'!H79&gt;'2. Spieltag'!J79,'2. Spieltag'!G79,IF('2. Spieltag'!J79&gt;'2. Spieltag'!H79,'2. Spieltag'!K79,0))</f>
        <v>0</v>
      </c>
      <c r="R73">
        <f>IF((AND(Q73=0,NOT(ISBLANK('2. Spieltag'!H79)),NOT(ISBLANK('2. Spieltag'!J79)))),'2. Spieltag'!G79,0)</f>
        <v>0</v>
      </c>
      <c r="S73">
        <f>IF((AND(Q73=0,NOT(ISBLANK('2. Spieltag'!H79)),NOT(ISBLANK('2. Spieltag'!J79)))),'2. Spieltag'!K79,0)</f>
        <v>0</v>
      </c>
      <c r="T73">
        <f>IF(Q73='2. Spieltag'!G79,'2. Spieltag'!K79,IF(Q73='2. Spieltag'!K79,'2. Spieltag'!G79,0))</f>
        <v>0</v>
      </c>
      <c r="W73">
        <f>IF('3. Spieltag'!C79&gt;'3. Spieltag'!E79,'3. Spieltag'!B79,IF('3. Spieltag'!E79&gt;'3. Spieltag'!C79,'3. Spieltag'!F79,0))</f>
        <v>0</v>
      </c>
      <c r="X73">
        <f>IF((AND(W73=0,NOT(ISBLANK('3. Spieltag'!C79)),NOT(ISBLANK('3. Spieltag'!E79)))),'3. Spieltag'!B79,0)</f>
        <v>0</v>
      </c>
      <c r="Y73">
        <f>IF((AND(W73=0,NOT(ISBLANK('3. Spieltag'!C79)),NOT(ISBLANK('3. Spieltag'!E79)))),'3. Spieltag'!F79,0)</f>
        <v>0</v>
      </c>
      <c r="Z73">
        <f>IF(W73='3. Spieltag'!B79,'3. Spieltag'!F79,IF(W73='3. Spieltag'!F79,'3. Spieltag'!B79,0))</f>
        <v>0</v>
      </c>
      <c r="AB73">
        <f>IF('3. Spieltag'!H79&gt;'3. Spieltag'!J79,'3. Spieltag'!G79,IF('3. Spieltag'!J79&gt;'3. Spieltag'!H79,'3. Spieltag'!K79,0))</f>
        <v>0</v>
      </c>
      <c r="AC73">
        <f>IF((AND(AB73=0,NOT(ISBLANK('3. Spieltag'!H79)),NOT(ISBLANK('3. Spieltag'!J79)))),'3. Spieltag'!G79,0)</f>
        <v>0</v>
      </c>
      <c r="AD73">
        <f>IF((AND(AB73=0,NOT(ISBLANK('3. Spieltag'!H79)),NOT(ISBLANK('3. Spieltag'!J79)))),'3. Spieltag'!K79,0)</f>
        <v>0</v>
      </c>
      <c r="AE73">
        <f>IF(AB73='3. Spieltag'!G79,'3. Spieltag'!K79,IF(AB73='3. Spieltag'!K79,'3. Spieltag'!G79,0))</f>
        <v>0</v>
      </c>
      <c r="AH73">
        <f>IF('4. Spieltag'!C79&gt;'4. Spieltag'!E79,'4. Spieltag'!B79,IF('4. Spieltag'!E79&gt;'4. Spieltag'!C79,'4. Spieltag'!F79,0))</f>
        <v>0</v>
      </c>
      <c r="AI73">
        <f>IF((AND(AH73=0,NOT(ISBLANK('4. Spieltag'!C79)),NOT(ISBLANK('4. Spieltag'!E79)))),'4. Spieltag'!B79,0)</f>
        <v>0</v>
      </c>
      <c r="AJ73">
        <f>IF((AND(AH73=0,NOT(ISBLANK('4. Spieltag'!C79)),NOT(ISBLANK('4. Spieltag'!E79)))),'4. Spieltag'!F79,0)</f>
        <v>0</v>
      </c>
      <c r="AK73">
        <f>IF(AH73='4. Spieltag'!B79,'4. Spieltag'!F79,IF(AH73='4. Spieltag'!F79,'4. Spieltag'!B79,0))</f>
        <v>0</v>
      </c>
      <c r="AM73">
        <f>IF('4. Spieltag'!H79&gt;'4. Spieltag'!J79,'4. Spieltag'!G79,IF('4. Spieltag'!J79&gt;'4. Spieltag'!H79,'4. Spieltag'!K79,0))</f>
        <v>0</v>
      </c>
      <c r="AN73">
        <f>IF((AND(AM73=0,NOT(ISBLANK('4. Spieltag'!H79)),NOT(ISBLANK('4. Spieltag'!J79)))),'4. Spieltag'!G79,0)</f>
        <v>0</v>
      </c>
      <c r="AO73">
        <f>IF((AND(AM73=0,NOT(ISBLANK('4. Spieltag'!H79)),NOT(ISBLANK('4. Spieltag'!J79)))),'4. Spieltag'!K79,0)</f>
        <v>0</v>
      </c>
      <c r="AP73">
        <f>IF(AM73='4. Spieltag'!G79,'4. Spieltag'!K79,IF(AM73='4. Spieltag'!K79,'4. Spieltag'!G79,0))</f>
        <v>0</v>
      </c>
      <c r="AS73">
        <f>IF('5. Spieltag'!C79&gt;'5. Spieltag'!E79,'5. Spieltag'!B79,IF('5. Spieltag'!E79&gt;'5. Spieltag'!C79,'5. Spieltag'!F79,0))</f>
        <v>0</v>
      </c>
      <c r="AT73">
        <f>IF((AND(AS73=0,NOT(ISBLANK('5. Spieltag'!C79)),NOT(ISBLANK('5. Spieltag'!E79)))),'5. Spieltag'!B79,0)</f>
        <v>0</v>
      </c>
      <c r="AU73">
        <f>IF((AND(AS73=0,NOT(ISBLANK('5. Spieltag'!C79)),NOT(ISBLANK('5. Spieltag'!E79)))),'5. Spieltag'!F79,0)</f>
        <v>0</v>
      </c>
      <c r="AV73">
        <f>IF(AS73='5. Spieltag'!B79,'5. Spieltag'!F79,IF(AS73='5. Spieltag'!F79,'5. Spieltag'!B79,0))</f>
        <v>0</v>
      </c>
      <c r="AX73">
        <f>IF('5. Spieltag'!H79&gt;'5. Spieltag'!J79,'5. Spieltag'!G79,IF('5. Spieltag'!J79&gt;'5. Spieltag'!H79,'5. Spieltag'!K79,0))</f>
        <v>0</v>
      </c>
      <c r="AY73">
        <f>IF((AND(AX73=0,NOT(ISBLANK('5. Spieltag'!H79)),NOT(ISBLANK('5. Spieltag'!J79)))),'5. Spieltag'!G79,0)</f>
        <v>0</v>
      </c>
      <c r="AZ73">
        <f>IF((AND(AX73=0,NOT(ISBLANK('5. Spieltag'!H79)),NOT(ISBLANK('5. Spieltag'!J79)))),'5. Spieltag'!K79,0)</f>
        <v>0</v>
      </c>
      <c r="BA73">
        <f>IF(AX73='5. Spieltag'!G79,'5. Spieltag'!K79,IF(AX73='5. Spieltag'!K79,'5. Spieltag'!G79,0))</f>
        <v>0</v>
      </c>
    </row>
    <row r="74" spans="1:53" x14ac:dyDescent="0.25">
      <c r="A74">
        <f>IF('1. Spieltag'!C80&gt;'1. Spieltag'!E80,'1. Spieltag'!B80,IF('1. Spieltag'!E80&gt;'1. Spieltag'!C80,'1. Spieltag'!F80,0))</f>
        <v>0</v>
      </c>
      <c r="B74">
        <f>IF((AND(A74=0,NOT(ISBLANK('1. Spieltag'!C80)),NOT(ISBLANK('1. Spieltag'!E80)))),'1. Spieltag'!B80,0)</f>
        <v>0</v>
      </c>
      <c r="C74">
        <f>IF((AND(A74=0,NOT(ISBLANK('1. Spieltag'!C80)),NOT(ISBLANK('1. Spieltag'!E80)))),'1. Spieltag'!F80,0)</f>
        <v>0</v>
      </c>
      <c r="D74">
        <f>IF(A74='1. Spieltag'!B80,'1. Spieltag'!F80,IF(A74='1. Spieltag'!F80,'1. Spieltag'!B80,0))</f>
        <v>0</v>
      </c>
      <c r="F74">
        <f>IF('1. Spieltag'!H80&gt;'1. Spieltag'!J80,'1. Spieltag'!G80,IF('1. Spieltag'!J80&gt;'1. Spieltag'!H80,'1. Spieltag'!K80,0))</f>
        <v>0</v>
      </c>
      <c r="G74">
        <f>IF((AND(F74=0,NOT(ISBLANK('1. Spieltag'!H80)),NOT(ISBLANK('1. Spieltag'!J80)))),'1. Spieltag'!G80,0)</f>
        <v>0</v>
      </c>
      <c r="H74">
        <f>IF((AND(F74=0,NOT(ISBLANK('1. Spieltag'!H80)),NOT(ISBLANK('1. Spieltag'!J80)))),'1. Spieltag'!K80,0)</f>
        <v>0</v>
      </c>
      <c r="I74">
        <f>IF(F74='1. Spieltag'!G80,'1. Spieltag'!K80,IF(F74='1. Spieltag'!K80,'1. Spieltag'!G80,0))</f>
        <v>0</v>
      </c>
      <c r="L74">
        <f>IF('2. Spieltag'!C80&gt;'2. Spieltag'!E80,'2. Spieltag'!B80,IF('2. Spieltag'!E80&gt;'2. Spieltag'!C80,'2. Spieltag'!F80,0))</f>
        <v>0</v>
      </c>
      <c r="M74">
        <f>IF((AND(L74=0,NOT(ISBLANK('2. Spieltag'!C80)),NOT(ISBLANK('2. Spieltag'!E80)))),'2. Spieltag'!B80,0)</f>
        <v>0</v>
      </c>
      <c r="N74">
        <f>IF((AND(L74=0,NOT(ISBLANK('2. Spieltag'!C80)),NOT(ISBLANK('2. Spieltag'!E80)))),'2. Spieltag'!F80,0)</f>
        <v>0</v>
      </c>
      <c r="O74">
        <f>IF(L74='2. Spieltag'!B80,'2. Spieltag'!F80,IF(L74='2. Spieltag'!F80,'2. Spieltag'!B80,0))</f>
        <v>0</v>
      </c>
      <c r="Q74">
        <f>IF('2. Spieltag'!H80&gt;'2. Spieltag'!J80,'2. Spieltag'!G80,IF('2. Spieltag'!J80&gt;'2. Spieltag'!H80,'2. Spieltag'!K80,0))</f>
        <v>0</v>
      </c>
      <c r="R74">
        <f>IF((AND(Q74=0,NOT(ISBLANK('2. Spieltag'!H80)),NOT(ISBLANK('2. Spieltag'!J80)))),'2. Spieltag'!G80,0)</f>
        <v>0</v>
      </c>
      <c r="S74">
        <f>IF((AND(Q74=0,NOT(ISBLANK('2. Spieltag'!H80)),NOT(ISBLANK('2. Spieltag'!J80)))),'2. Spieltag'!K80,0)</f>
        <v>0</v>
      </c>
      <c r="T74">
        <f>IF(Q74='2. Spieltag'!G80,'2. Spieltag'!K80,IF(Q74='2. Spieltag'!K80,'2. Spieltag'!G80,0))</f>
        <v>0</v>
      </c>
      <c r="W74">
        <f>IF('3. Spieltag'!C80&gt;'3. Spieltag'!E80,'3. Spieltag'!B80,IF('3. Spieltag'!E80&gt;'3. Spieltag'!C80,'3. Spieltag'!F80,0))</f>
        <v>0</v>
      </c>
      <c r="X74">
        <f>IF((AND(W74=0,NOT(ISBLANK('3. Spieltag'!C80)),NOT(ISBLANK('3. Spieltag'!E80)))),'3. Spieltag'!B80,0)</f>
        <v>0</v>
      </c>
      <c r="Y74">
        <f>IF((AND(W74=0,NOT(ISBLANK('3. Spieltag'!C80)),NOT(ISBLANK('3. Spieltag'!E80)))),'3. Spieltag'!F80,0)</f>
        <v>0</v>
      </c>
      <c r="Z74">
        <f>IF(W74='3. Spieltag'!B80,'3. Spieltag'!F80,IF(W74='3. Spieltag'!F80,'3. Spieltag'!B80,0))</f>
        <v>0</v>
      </c>
      <c r="AB74">
        <f>IF('3. Spieltag'!H80&gt;'3. Spieltag'!J80,'3. Spieltag'!G80,IF('3. Spieltag'!J80&gt;'3. Spieltag'!H80,'3. Spieltag'!K80,0))</f>
        <v>0</v>
      </c>
      <c r="AC74">
        <f>IF((AND(AB74=0,NOT(ISBLANK('3. Spieltag'!H80)),NOT(ISBLANK('3. Spieltag'!J80)))),'3. Spieltag'!G80,0)</f>
        <v>0</v>
      </c>
      <c r="AD74">
        <f>IF((AND(AB74=0,NOT(ISBLANK('3. Spieltag'!H80)),NOT(ISBLANK('3. Spieltag'!J80)))),'3. Spieltag'!K80,0)</f>
        <v>0</v>
      </c>
      <c r="AE74">
        <f>IF(AB74='3. Spieltag'!G80,'3. Spieltag'!K80,IF(AB74='3. Spieltag'!K80,'3. Spieltag'!G80,0))</f>
        <v>0</v>
      </c>
      <c r="AH74">
        <f>IF('4. Spieltag'!C80&gt;'4. Spieltag'!E80,'4. Spieltag'!B80,IF('4. Spieltag'!E80&gt;'4. Spieltag'!C80,'4. Spieltag'!F80,0))</f>
        <v>0</v>
      </c>
      <c r="AI74">
        <f>IF((AND(AH74=0,NOT(ISBLANK('4. Spieltag'!C80)),NOT(ISBLANK('4. Spieltag'!E80)))),'4. Spieltag'!B80,0)</f>
        <v>0</v>
      </c>
      <c r="AJ74">
        <f>IF((AND(AH74=0,NOT(ISBLANK('4. Spieltag'!C80)),NOT(ISBLANK('4. Spieltag'!E80)))),'4. Spieltag'!F80,0)</f>
        <v>0</v>
      </c>
      <c r="AK74">
        <f>IF(AH74='4. Spieltag'!B80,'4. Spieltag'!F80,IF(AH74='4. Spieltag'!F80,'4. Spieltag'!B80,0))</f>
        <v>0</v>
      </c>
      <c r="AM74">
        <f>IF('4. Spieltag'!H80&gt;'4. Spieltag'!J80,'4. Spieltag'!G80,IF('4. Spieltag'!J80&gt;'4. Spieltag'!H80,'4. Spieltag'!K80,0))</f>
        <v>0</v>
      </c>
      <c r="AN74">
        <f>IF((AND(AM74=0,NOT(ISBLANK('4. Spieltag'!H80)),NOT(ISBLANK('4. Spieltag'!J80)))),'4. Spieltag'!G80,0)</f>
        <v>0</v>
      </c>
      <c r="AO74">
        <f>IF((AND(AM74=0,NOT(ISBLANK('4. Spieltag'!H80)),NOT(ISBLANK('4. Spieltag'!J80)))),'4. Spieltag'!K80,0)</f>
        <v>0</v>
      </c>
      <c r="AP74">
        <f>IF(AM74='4. Spieltag'!G80,'4. Spieltag'!K80,IF(AM74='4. Spieltag'!K80,'4. Spieltag'!G80,0))</f>
        <v>0</v>
      </c>
      <c r="AS74">
        <f>IF('5. Spieltag'!C80&gt;'5. Spieltag'!E80,'5. Spieltag'!B80,IF('5. Spieltag'!E80&gt;'5. Spieltag'!C80,'5. Spieltag'!F80,0))</f>
        <v>0</v>
      </c>
      <c r="AT74">
        <f>IF((AND(AS74=0,NOT(ISBLANK('5. Spieltag'!C80)),NOT(ISBLANK('5. Spieltag'!E80)))),'5. Spieltag'!B80,0)</f>
        <v>0</v>
      </c>
      <c r="AU74">
        <f>IF((AND(AS74=0,NOT(ISBLANK('5. Spieltag'!C80)),NOT(ISBLANK('5. Spieltag'!E80)))),'5. Spieltag'!F80,0)</f>
        <v>0</v>
      </c>
      <c r="AV74">
        <f>IF(AS74='5. Spieltag'!B80,'5. Spieltag'!F80,IF(AS74='5. Spieltag'!F80,'5. Spieltag'!B80,0))</f>
        <v>0</v>
      </c>
      <c r="AX74">
        <f>IF('5. Spieltag'!H80&gt;'5. Spieltag'!J80,'5. Spieltag'!G80,IF('5. Spieltag'!J80&gt;'5. Spieltag'!H80,'5. Spieltag'!K80,0))</f>
        <v>0</v>
      </c>
      <c r="AY74">
        <f>IF((AND(AX74=0,NOT(ISBLANK('5. Spieltag'!H80)),NOT(ISBLANK('5. Spieltag'!J80)))),'5. Spieltag'!G80,0)</f>
        <v>0</v>
      </c>
      <c r="AZ74">
        <f>IF((AND(AX74=0,NOT(ISBLANK('5. Spieltag'!H80)),NOT(ISBLANK('5. Spieltag'!J80)))),'5. Spieltag'!K80,0)</f>
        <v>0</v>
      </c>
      <c r="BA74">
        <f>IF(AX74='5. Spieltag'!G80,'5. Spieltag'!K80,IF(AX74='5. Spieltag'!K80,'5. Spieltag'!G80,0))</f>
        <v>0</v>
      </c>
    </row>
    <row r="75" spans="1:53" x14ac:dyDescent="0.25">
      <c r="A75">
        <f>IF('1. Spieltag'!C81&gt;'1. Spieltag'!E81,'1. Spieltag'!B81,IF('1. Spieltag'!E81&gt;'1. Spieltag'!C81,'1. Spieltag'!F81,0))</f>
        <v>0</v>
      </c>
      <c r="B75">
        <f>IF((AND(A75=0,NOT(ISBLANK('1. Spieltag'!C81)),NOT(ISBLANK('1. Spieltag'!E81)))),'1. Spieltag'!B81,0)</f>
        <v>0</v>
      </c>
      <c r="C75">
        <f>IF((AND(A75=0,NOT(ISBLANK('1. Spieltag'!C81)),NOT(ISBLANK('1. Spieltag'!E81)))),'1. Spieltag'!F81,0)</f>
        <v>0</v>
      </c>
      <c r="D75">
        <f>IF(A75='1. Spieltag'!B81,'1. Spieltag'!F81,IF(A75='1. Spieltag'!F81,'1. Spieltag'!B81,0))</f>
        <v>0</v>
      </c>
      <c r="F75">
        <f>IF('1. Spieltag'!H81&gt;'1. Spieltag'!J81,'1. Spieltag'!G81,IF('1. Spieltag'!J81&gt;'1. Spieltag'!H81,'1. Spieltag'!K81,0))</f>
        <v>0</v>
      </c>
      <c r="G75">
        <f>IF((AND(F75=0,NOT(ISBLANK('1. Spieltag'!H81)),NOT(ISBLANK('1. Spieltag'!J81)))),'1. Spieltag'!G81,0)</f>
        <v>0</v>
      </c>
      <c r="H75">
        <f>IF((AND(F75=0,NOT(ISBLANK('1. Spieltag'!H81)),NOT(ISBLANK('1. Spieltag'!J81)))),'1. Spieltag'!K81,0)</f>
        <v>0</v>
      </c>
      <c r="I75">
        <f>IF(F75='1. Spieltag'!G81,'1. Spieltag'!K81,IF(F75='1. Spieltag'!K81,'1. Spieltag'!G81,0))</f>
        <v>0</v>
      </c>
      <c r="L75">
        <f>IF('2. Spieltag'!C81&gt;'2. Spieltag'!E81,'2. Spieltag'!B81,IF('2. Spieltag'!E81&gt;'2. Spieltag'!C81,'2. Spieltag'!F81,0))</f>
        <v>0</v>
      </c>
      <c r="M75">
        <f>IF((AND(L75=0,NOT(ISBLANK('2. Spieltag'!C81)),NOT(ISBLANK('2. Spieltag'!E81)))),'2. Spieltag'!B81,0)</f>
        <v>0</v>
      </c>
      <c r="N75">
        <f>IF((AND(L75=0,NOT(ISBLANK('2. Spieltag'!C81)),NOT(ISBLANK('2. Spieltag'!E81)))),'2. Spieltag'!F81,0)</f>
        <v>0</v>
      </c>
      <c r="O75">
        <f>IF(L75='2. Spieltag'!B81,'2. Spieltag'!F81,IF(L75='2. Spieltag'!F81,'2. Spieltag'!B81,0))</f>
        <v>0</v>
      </c>
      <c r="Q75">
        <f>IF('2. Spieltag'!H81&gt;'2. Spieltag'!J81,'2. Spieltag'!G81,IF('2. Spieltag'!J81&gt;'2. Spieltag'!H81,'2. Spieltag'!K81,0))</f>
        <v>0</v>
      </c>
      <c r="R75">
        <f>IF((AND(Q75=0,NOT(ISBLANK('2. Spieltag'!H81)),NOT(ISBLANK('2. Spieltag'!J81)))),'2. Spieltag'!G81,0)</f>
        <v>0</v>
      </c>
      <c r="S75">
        <f>IF((AND(Q75=0,NOT(ISBLANK('2. Spieltag'!H81)),NOT(ISBLANK('2. Spieltag'!J81)))),'2. Spieltag'!K81,0)</f>
        <v>0</v>
      </c>
      <c r="T75">
        <f>IF(Q75='2. Spieltag'!G81,'2. Spieltag'!K81,IF(Q75='2. Spieltag'!K81,'2. Spieltag'!G81,0))</f>
        <v>0</v>
      </c>
      <c r="W75">
        <f>IF('3. Spieltag'!C81&gt;'3. Spieltag'!E81,'3. Spieltag'!B81,IF('3. Spieltag'!E81&gt;'3. Spieltag'!C81,'3. Spieltag'!F81,0))</f>
        <v>0</v>
      </c>
      <c r="X75">
        <f>IF((AND(W75=0,NOT(ISBLANK('3. Spieltag'!C81)),NOT(ISBLANK('3. Spieltag'!E81)))),'3. Spieltag'!B81,0)</f>
        <v>0</v>
      </c>
      <c r="Y75">
        <f>IF((AND(W75=0,NOT(ISBLANK('3. Spieltag'!C81)),NOT(ISBLANK('3. Spieltag'!E81)))),'3. Spieltag'!F81,0)</f>
        <v>0</v>
      </c>
      <c r="Z75">
        <f>IF(W75='3. Spieltag'!B81,'3. Spieltag'!F81,IF(W75='3. Spieltag'!F81,'3. Spieltag'!B81,0))</f>
        <v>0</v>
      </c>
      <c r="AB75">
        <f>IF('3. Spieltag'!H81&gt;'3. Spieltag'!J81,'3. Spieltag'!G81,IF('3. Spieltag'!J81&gt;'3. Spieltag'!H81,'3. Spieltag'!K81,0))</f>
        <v>0</v>
      </c>
      <c r="AC75">
        <f>IF((AND(AB75=0,NOT(ISBLANK('3. Spieltag'!H81)),NOT(ISBLANK('3. Spieltag'!J81)))),'3. Spieltag'!G81,0)</f>
        <v>0</v>
      </c>
      <c r="AD75">
        <f>IF((AND(AB75=0,NOT(ISBLANK('3. Spieltag'!H81)),NOT(ISBLANK('3. Spieltag'!J81)))),'3. Spieltag'!K81,0)</f>
        <v>0</v>
      </c>
      <c r="AE75">
        <f>IF(AB75='3. Spieltag'!G81,'3. Spieltag'!K81,IF(AB75='3. Spieltag'!K81,'3. Spieltag'!G81,0))</f>
        <v>0</v>
      </c>
      <c r="AH75">
        <f>IF('4. Spieltag'!C81&gt;'4. Spieltag'!E81,'4. Spieltag'!B81,IF('4. Spieltag'!E81&gt;'4. Spieltag'!C81,'4. Spieltag'!F81,0))</f>
        <v>0</v>
      </c>
      <c r="AI75">
        <f>IF((AND(AH75=0,NOT(ISBLANK('4. Spieltag'!C81)),NOT(ISBLANK('4. Spieltag'!E81)))),'4. Spieltag'!B81,0)</f>
        <v>0</v>
      </c>
      <c r="AJ75">
        <f>IF((AND(AH75=0,NOT(ISBLANK('4. Spieltag'!C81)),NOT(ISBLANK('4. Spieltag'!E81)))),'4. Spieltag'!F81,0)</f>
        <v>0</v>
      </c>
      <c r="AK75">
        <f>IF(AH75='4. Spieltag'!B81,'4. Spieltag'!F81,IF(AH75='4. Spieltag'!F81,'4. Spieltag'!B81,0))</f>
        <v>0</v>
      </c>
      <c r="AM75">
        <f>IF('4. Spieltag'!H81&gt;'4. Spieltag'!J81,'4. Spieltag'!G81,IF('4. Spieltag'!J81&gt;'4. Spieltag'!H81,'4. Spieltag'!K81,0))</f>
        <v>0</v>
      </c>
      <c r="AN75">
        <f>IF((AND(AM75=0,NOT(ISBLANK('4. Spieltag'!H81)),NOT(ISBLANK('4. Spieltag'!J81)))),'4. Spieltag'!G81,0)</f>
        <v>0</v>
      </c>
      <c r="AO75">
        <f>IF((AND(AM75=0,NOT(ISBLANK('4. Spieltag'!H81)),NOT(ISBLANK('4. Spieltag'!J81)))),'4. Spieltag'!K81,0)</f>
        <v>0</v>
      </c>
      <c r="AP75">
        <f>IF(AM75='4. Spieltag'!G81,'4. Spieltag'!K81,IF(AM75='4. Spieltag'!K81,'4. Spieltag'!G81,0))</f>
        <v>0</v>
      </c>
      <c r="AS75">
        <f>IF('5. Spieltag'!C81&gt;'5. Spieltag'!E81,'5. Spieltag'!B81,IF('5. Spieltag'!E81&gt;'5. Spieltag'!C81,'5. Spieltag'!F81,0))</f>
        <v>0</v>
      </c>
      <c r="AT75">
        <f>IF((AND(AS75=0,NOT(ISBLANK('5. Spieltag'!C81)),NOT(ISBLANK('5. Spieltag'!E81)))),'5. Spieltag'!B81,0)</f>
        <v>0</v>
      </c>
      <c r="AU75">
        <f>IF((AND(AS75=0,NOT(ISBLANK('5. Spieltag'!C81)),NOT(ISBLANK('5. Spieltag'!E81)))),'5. Spieltag'!F81,0)</f>
        <v>0</v>
      </c>
      <c r="AV75">
        <f>IF(AS75='5. Spieltag'!B81,'5. Spieltag'!F81,IF(AS75='5. Spieltag'!F81,'5. Spieltag'!B81,0))</f>
        <v>0</v>
      </c>
      <c r="AX75">
        <f>IF('5. Spieltag'!H81&gt;'5. Spieltag'!J81,'5. Spieltag'!G81,IF('5. Spieltag'!J81&gt;'5. Spieltag'!H81,'5. Spieltag'!K81,0))</f>
        <v>0</v>
      </c>
      <c r="AY75">
        <f>IF((AND(AX75=0,NOT(ISBLANK('5. Spieltag'!H81)),NOT(ISBLANK('5. Spieltag'!J81)))),'5. Spieltag'!G81,0)</f>
        <v>0</v>
      </c>
      <c r="AZ75">
        <f>IF((AND(AX75=0,NOT(ISBLANK('5. Spieltag'!H81)),NOT(ISBLANK('5. Spieltag'!J81)))),'5. Spieltag'!K81,0)</f>
        <v>0</v>
      </c>
      <c r="BA75">
        <f>IF(AX75='5. Spieltag'!G81,'5. Spieltag'!K81,IF(AX75='5. Spieltag'!K81,'5. Spieltag'!G81,0))</f>
        <v>0</v>
      </c>
    </row>
    <row r="76" spans="1:53" x14ac:dyDescent="0.25">
      <c r="A76">
        <f>IF('1. Spieltag'!C82&gt;'1. Spieltag'!E82,'1. Spieltag'!B82,IF('1. Spieltag'!E82&gt;'1. Spieltag'!C82,'1. Spieltag'!F82,0))</f>
        <v>0</v>
      </c>
      <c r="B76">
        <f>IF((AND(A76=0,NOT(ISBLANK('1. Spieltag'!C82)),NOT(ISBLANK('1. Spieltag'!E82)))),'1. Spieltag'!B82,0)</f>
        <v>0</v>
      </c>
      <c r="C76">
        <f>IF((AND(A76=0,NOT(ISBLANK('1. Spieltag'!C82)),NOT(ISBLANK('1. Spieltag'!E82)))),'1. Spieltag'!F82,0)</f>
        <v>0</v>
      </c>
      <c r="D76">
        <f>IF(A76='1. Spieltag'!B82,'1. Spieltag'!F82,IF(A76='1. Spieltag'!F82,'1. Spieltag'!B82,0))</f>
        <v>0</v>
      </c>
      <c r="F76">
        <f>IF('1. Spieltag'!H82&gt;'1. Spieltag'!J82,'1. Spieltag'!G82,IF('1. Spieltag'!J82&gt;'1. Spieltag'!H82,'1. Spieltag'!K82,0))</f>
        <v>0</v>
      </c>
      <c r="G76">
        <f>IF((AND(F76=0,NOT(ISBLANK('1. Spieltag'!H82)),NOT(ISBLANK('1. Spieltag'!J82)))),'1. Spieltag'!G82,0)</f>
        <v>0</v>
      </c>
      <c r="H76">
        <f>IF((AND(F76=0,NOT(ISBLANK('1. Spieltag'!H82)),NOT(ISBLANK('1. Spieltag'!J82)))),'1. Spieltag'!K82,0)</f>
        <v>0</v>
      </c>
      <c r="I76">
        <f>IF(F76='1. Spieltag'!G82,'1. Spieltag'!K82,IF(F76='1. Spieltag'!K82,'1. Spieltag'!G82,0))</f>
        <v>0</v>
      </c>
      <c r="L76">
        <f>IF('2. Spieltag'!C82&gt;'2. Spieltag'!E82,'2. Spieltag'!B82,IF('2. Spieltag'!E82&gt;'2. Spieltag'!C82,'2. Spieltag'!F82,0))</f>
        <v>0</v>
      </c>
      <c r="M76">
        <f>IF((AND(L76=0,NOT(ISBLANK('2. Spieltag'!C82)),NOT(ISBLANK('2. Spieltag'!E82)))),'2. Spieltag'!B82,0)</f>
        <v>0</v>
      </c>
      <c r="N76">
        <f>IF((AND(L76=0,NOT(ISBLANK('2. Spieltag'!C82)),NOT(ISBLANK('2. Spieltag'!E82)))),'2. Spieltag'!F82,0)</f>
        <v>0</v>
      </c>
      <c r="O76">
        <f>IF(L76='2. Spieltag'!B82,'2. Spieltag'!F82,IF(L76='2. Spieltag'!F82,'2. Spieltag'!B82,0))</f>
        <v>0</v>
      </c>
      <c r="Q76">
        <f>IF('2. Spieltag'!H82&gt;'2. Spieltag'!J82,'2. Spieltag'!G82,IF('2. Spieltag'!J82&gt;'2. Spieltag'!H82,'2. Spieltag'!K82,0))</f>
        <v>0</v>
      </c>
      <c r="R76">
        <f>IF((AND(Q76=0,NOT(ISBLANK('2. Spieltag'!H82)),NOT(ISBLANK('2. Spieltag'!J82)))),'2. Spieltag'!G82,0)</f>
        <v>0</v>
      </c>
      <c r="S76">
        <f>IF((AND(Q76=0,NOT(ISBLANK('2. Spieltag'!H82)),NOT(ISBLANK('2. Spieltag'!J82)))),'2. Spieltag'!K82,0)</f>
        <v>0</v>
      </c>
      <c r="T76">
        <f>IF(Q76='2. Spieltag'!G82,'2. Spieltag'!K82,IF(Q76='2. Spieltag'!K82,'2. Spieltag'!G82,0))</f>
        <v>0</v>
      </c>
      <c r="W76">
        <f>IF('3. Spieltag'!C82&gt;'3. Spieltag'!E82,'3. Spieltag'!B82,IF('3. Spieltag'!E82&gt;'3. Spieltag'!C82,'3. Spieltag'!F82,0))</f>
        <v>0</v>
      </c>
      <c r="X76">
        <f>IF((AND(W76=0,NOT(ISBLANK('3. Spieltag'!C82)),NOT(ISBLANK('3. Spieltag'!E82)))),'3. Spieltag'!B82,0)</f>
        <v>0</v>
      </c>
      <c r="Y76">
        <f>IF((AND(W76=0,NOT(ISBLANK('3. Spieltag'!C82)),NOT(ISBLANK('3. Spieltag'!E82)))),'3. Spieltag'!F82,0)</f>
        <v>0</v>
      </c>
      <c r="Z76">
        <f>IF(W76='3. Spieltag'!B82,'3. Spieltag'!F82,IF(W76='3. Spieltag'!F82,'3. Spieltag'!B82,0))</f>
        <v>0</v>
      </c>
      <c r="AB76">
        <f>IF('3. Spieltag'!H82&gt;'3. Spieltag'!J82,'3. Spieltag'!G82,IF('3. Spieltag'!J82&gt;'3. Spieltag'!H82,'3. Spieltag'!K82,0))</f>
        <v>0</v>
      </c>
      <c r="AC76">
        <f>IF((AND(AB76=0,NOT(ISBLANK('3. Spieltag'!H82)),NOT(ISBLANK('3. Spieltag'!J82)))),'3. Spieltag'!G82,0)</f>
        <v>0</v>
      </c>
      <c r="AD76">
        <f>IF((AND(AB76=0,NOT(ISBLANK('3. Spieltag'!H82)),NOT(ISBLANK('3. Spieltag'!J82)))),'3. Spieltag'!K82,0)</f>
        <v>0</v>
      </c>
      <c r="AE76">
        <f>IF(AB76='3. Spieltag'!G82,'3. Spieltag'!K82,IF(AB76='3. Spieltag'!K82,'3. Spieltag'!G82,0))</f>
        <v>0</v>
      </c>
      <c r="AH76">
        <f>IF('4. Spieltag'!C82&gt;'4. Spieltag'!E82,'4. Spieltag'!B82,IF('4. Spieltag'!E82&gt;'4. Spieltag'!C82,'4. Spieltag'!F82,0))</f>
        <v>0</v>
      </c>
      <c r="AI76">
        <f>IF((AND(AH76=0,NOT(ISBLANK('4. Spieltag'!C82)),NOT(ISBLANK('4. Spieltag'!E82)))),'4. Spieltag'!B82,0)</f>
        <v>0</v>
      </c>
      <c r="AJ76">
        <f>IF((AND(AH76=0,NOT(ISBLANK('4. Spieltag'!C82)),NOT(ISBLANK('4. Spieltag'!E82)))),'4. Spieltag'!F82,0)</f>
        <v>0</v>
      </c>
      <c r="AK76">
        <f>IF(AH76='4. Spieltag'!B82,'4. Spieltag'!F82,IF(AH76='4. Spieltag'!F82,'4. Spieltag'!B82,0))</f>
        <v>0</v>
      </c>
      <c r="AM76">
        <f>IF('4. Spieltag'!H82&gt;'4. Spieltag'!J82,'4. Spieltag'!G82,IF('4. Spieltag'!J82&gt;'4. Spieltag'!H82,'4. Spieltag'!K82,0))</f>
        <v>0</v>
      </c>
      <c r="AN76">
        <f>IF((AND(AM76=0,NOT(ISBLANK('4. Spieltag'!H82)),NOT(ISBLANK('4. Spieltag'!J82)))),'4. Spieltag'!G82,0)</f>
        <v>0</v>
      </c>
      <c r="AO76">
        <f>IF((AND(AM76=0,NOT(ISBLANK('4. Spieltag'!H82)),NOT(ISBLANK('4. Spieltag'!J82)))),'4. Spieltag'!K82,0)</f>
        <v>0</v>
      </c>
      <c r="AP76">
        <f>IF(AM76='4. Spieltag'!G82,'4. Spieltag'!K82,IF(AM76='4. Spieltag'!K82,'4. Spieltag'!G82,0))</f>
        <v>0</v>
      </c>
      <c r="AS76">
        <f>IF('5. Spieltag'!C82&gt;'5. Spieltag'!E82,'5. Spieltag'!B82,IF('5. Spieltag'!E82&gt;'5. Spieltag'!C82,'5. Spieltag'!F82,0))</f>
        <v>0</v>
      </c>
      <c r="AT76">
        <f>IF((AND(AS76=0,NOT(ISBLANK('5. Spieltag'!C82)),NOT(ISBLANK('5. Spieltag'!E82)))),'5. Spieltag'!B82,0)</f>
        <v>0</v>
      </c>
      <c r="AU76">
        <f>IF((AND(AS76=0,NOT(ISBLANK('5. Spieltag'!C82)),NOT(ISBLANK('5. Spieltag'!E82)))),'5. Spieltag'!F82,0)</f>
        <v>0</v>
      </c>
      <c r="AV76">
        <f>IF(AS76='5. Spieltag'!B82,'5. Spieltag'!F82,IF(AS76='5. Spieltag'!F82,'5. Spieltag'!B82,0))</f>
        <v>0</v>
      </c>
      <c r="AX76">
        <f>IF('5. Spieltag'!H82&gt;'5. Spieltag'!J82,'5. Spieltag'!G82,IF('5. Spieltag'!J82&gt;'5. Spieltag'!H82,'5. Spieltag'!K82,0))</f>
        <v>0</v>
      </c>
      <c r="AY76">
        <f>IF((AND(AX76=0,NOT(ISBLANK('5. Spieltag'!H82)),NOT(ISBLANK('5. Spieltag'!J82)))),'5. Spieltag'!G82,0)</f>
        <v>0</v>
      </c>
      <c r="AZ76">
        <f>IF((AND(AX76=0,NOT(ISBLANK('5. Spieltag'!H82)),NOT(ISBLANK('5. Spieltag'!J82)))),'5. Spieltag'!K82,0)</f>
        <v>0</v>
      </c>
      <c r="BA76">
        <f>IF(AX76='5. Spieltag'!G82,'5. Spieltag'!K82,IF(AX76='5. Spieltag'!K82,'5. Spieltag'!G82,0))</f>
        <v>0</v>
      </c>
    </row>
    <row r="77" spans="1:53" x14ac:dyDescent="0.25">
      <c r="A77">
        <f>IF('1. Spieltag'!C83&gt;'1. Spieltag'!E83,'1. Spieltag'!B83,IF('1. Spieltag'!E83&gt;'1. Spieltag'!C83,'1. Spieltag'!F83,0))</f>
        <v>0</v>
      </c>
      <c r="B77">
        <f>IF((AND(A77=0,NOT(ISBLANK('1. Spieltag'!C83)),NOT(ISBLANK('1. Spieltag'!E83)))),'1. Spieltag'!B83,0)</f>
        <v>0</v>
      </c>
      <c r="C77">
        <f>IF((AND(A77=0,NOT(ISBLANK('1. Spieltag'!C83)),NOT(ISBLANK('1. Spieltag'!E83)))),'1. Spieltag'!F83,0)</f>
        <v>0</v>
      </c>
      <c r="D77">
        <f>IF(A77='1. Spieltag'!B83,'1. Spieltag'!F83,IF(A77='1. Spieltag'!F83,'1. Spieltag'!B83,0))</f>
        <v>0</v>
      </c>
      <c r="F77">
        <f>IF('1. Spieltag'!H83&gt;'1. Spieltag'!J83,'1. Spieltag'!G83,IF('1. Spieltag'!J83&gt;'1. Spieltag'!H83,'1. Spieltag'!K83,0))</f>
        <v>0</v>
      </c>
      <c r="G77">
        <f>IF((AND(F77=0,NOT(ISBLANK('1. Spieltag'!H83)),NOT(ISBLANK('1. Spieltag'!J83)))),'1. Spieltag'!G83,0)</f>
        <v>0</v>
      </c>
      <c r="H77">
        <f>IF((AND(F77=0,NOT(ISBLANK('1. Spieltag'!H83)),NOT(ISBLANK('1. Spieltag'!J83)))),'1. Spieltag'!K83,0)</f>
        <v>0</v>
      </c>
      <c r="I77">
        <f>IF(F77='1. Spieltag'!G83,'1. Spieltag'!K83,IF(F77='1. Spieltag'!K83,'1. Spieltag'!G83,0))</f>
        <v>0</v>
      </c>
      <c r="L77">
        <f>IF('2. Spieltag'!C83&gt;'2. Spieltag'!E83,'2. Spieltag'!B83,IF('2. Spieltag'!E83&gt;'2. Spieltag'!C83,'2. Spieltag'!F83,0))</f>
        <v>0</v>
      </c>
      <c r="M77">
        <f>IF((AND(L77=0,NOT(ISBLANK('2. Spieltag'!C83)),NOT(ISBLANK('2. Spieltag'!E83)))),'2. Spieltag'!B83,0)</f>
        <v>0</v>
      </c>
      <c r="N77">
        <f>IF((AND(L77=0,NOT(ISBLANK('2. Spieltag'!C83)),NOT(ISBLANK('2. Spieltag'!E83)))),'2. Spieltag'!F83,0)</f>
        <v>0</v>
      </c>
      <c r="O77">
        <f>IF(L77='2. Spieltag'!B83,'2. Spieltag'!F83,IF(L77='2. Spieltag'!F83,'2. Spieltag'!B83,0))</f>
        <v>0</v>
      </c>
      <c r="Q77">
        <f>IF('2. Spieltag'!H83&gt;'2. Spieltag'!J83,'2. Spieltag'!G83,IF('2. Spieltag'!J83&gt;'2. Spieltag'!H83,'2. Spieltag'!K83,0))</f>
        <v>0</v>
      </c>
      <c r="R77">
        <f>IF((AND(Q77=0,NOT(ISBLANK('2. Spieltag'!H83)),NOT(ISBLANK('2. Spieltag'!J83)))),'2. Spieltag'!G83,0)</f>
        <v>0</v>
      </c>
      <c r="S77">
        <f>IF((AND(Q77=0,NOT(ISBLANK('2. Spieltag'!H83)),NOT(ISBLANK('2. Spieltag'!J83)))),'2. Spieltag'!K83,0)</f>
        <v>0</v>
      </c>
      <c r="T77">
        <f>IF(Q77='2. Spieltag'!G83,'2. Spieltag'!K83,IF(Q77='2. Spieltag'!K83,'2. Spieltag'!G83,0))</f>
        <v>0</v>
      </c>
      <c r="W77">
        <f>IF('3. Spieltag'!C83&gt;'3. Spieltag'!E83,'3. Spieltag'!B83,IF('3. Spieltag'!E83&gt;'3. Spieltag'!C83,'3. Spieltag'!F83,0))</f>
        <v>0</v>
      </c>
      <c r="X77">
        <f>IF((AND(W77=0,NOT(ISBLANK('3. Spieltag'!C83)),NOT(ISBLANK('3. Spieltag'!E83)))),'3. Spieltag'!B83,0)</f>
        <v>0</v>
      </c>
      <c r="Y77">
        <f>IF((AND(W77=0,NOT(ISBLANK('3. Spieltag'!C83)),NOT(ISBLANK('3. Spieltag'!E83)))),'3. Spieltag'!F83,0)</f>
        <v>0</v>
      </c>
      <c r="Z77">
        <f>IF(W77='3. Spieltag'!B83,'3. Spieltag'!F83,IF(W77='3. Spieltag'!F83,'3. Spieltag'!B83,0))</f>
        <v>0</v>
      </c>
      <c r="AB77">
        <f>IF('3. Spieltag'!H83&gt;'3. Spieltag'!J83,'3. Spieltag'!G83,IF('3. Spieltag'!J83&gt;'3. Spieltag'!H83,'3. Spieltag'!K83,0))</f>
        <v>0</v>
      </c>
      <c r="AC77">
        <f>IF((AND(AB77=0,NOT(ISBLANK('3. Spieltag'!H83)),NOT(ISBLANK('3. Spieltag'!J83)))),'3. Spieltag'!G83,0)</f>
        <v>0</v>
      </c>
      <c r="AD77">
        <f>IF((AND(AB77=0,NOT(ISBLANK('3. Spieltag'!H83)),NOT(ISBLANK('3. Spieltag'!J83)))),'3. Spieltag'!K83,0)</f>
        <v>0</v>
      </c>
      <c r="AE77">
        <f>IF(AB77='3. Spieltag'!G83,'3. Spieltag'!K83,IF(AB77='3. Spieltag'!K83,'3. Spieltag'!G83,0))</f>
        <v>0</v>
      </c>
      <c r="AH77">
        <f>IF('4. Spieltag'!C83&gt;'4. Spieltag'!E83,'4. Spieltag'!B83,IF('4. Spieltag'!E83&gt;'4. Spieltag'!C83,'4. Spieltag'!F83,0))</f>
        <v>0</v>
      </c>
      <c r="AI77">
        <f>IF((AND(AH77=0,NOT(ISBLANK('4. Spieltag'!C83)),NOT(ISBLANK('4. Spieltag'!E83)))),'4. Spieltag'!B83,0)</f>
        <v>0</v>
      </c>
      <c r="AJ77">
        <f>IF((AND(AH77=0,NOT(ISBLANK('4. Spieltag'!C83)),NOT(ISBLANK('4. Spieltag'!E83)))),'4. Spieltag'!F83,0)</f>
        <v>0</v>
      </c>
      <c r="AK77">
        <f>IF(AH77='4. Spieltag'!B83,'4. Spieltag'!F83,IF(AH77='4. Spieltag'!F83,'4. Spieltag'!B83,0))</f>
        <v>0</v>
      </c>
      <c r="AM77">
        <f>IF('4. Spieltag'!H83&gt;'4. Spieltag'!J83,'4. Spieltag'!G83,IF('4. Spieltag'!J83&gt;'4. Spieltag'!H83,'4. Spieltag'!K83,0))</f>
        <v>0</v>
      </c>
      <c r="AN77">
        <f>IF((AND(AM77=0,NOT(ISBLANK('4. Spieltag'!H83)),NOT(ISBLANK('4. Spieltag'!J83)))),'4. Spieltag'!G83,0)</f>
        <v>0</v>
      </c>
      <c r="AO77">
        <f>IF((AND(AM77=0,NOT(ISBLANK('4. Spieltag'!H83)),NOT(ISBLANK('4. Spieltag'!J83)))),'4. Spieltag'!K83,0)</f>
        <v>0</v>
      </c>
      <c r="AP77">
        <f>IF(AM77='4. Spieltag'!G83,'4. Spieltag'!K83,IF(AM77='4. Spieltag'!K83,'4. Spieltag'!G83,0))</f>
        <v>0</v>
      </c>
      <c r="AS77">
        <f>IF('5. Spieltag'!C83&gt;'5. Spieltag'!E83,'5. Spieltag'!B83,IF('5. Spieltag'!E83&gt;'5. Spieltag'!C83,'5. Spieltag'!F83,0))</f>
        <v>0</v>
      </c>
      <c r="AT77">
        <f>IF((AND(AS77=0,NOT(ISBLANK('5. Spieltag'!C83)),NOT(ISBLANK('5. Spieltag'!E83)))),'5. Spieltag'!B83,0)</f>
        <v>0</v>
      </c>
      <c r="AU77">
        <f>IF((AND(AS77=0,NOT(ISBLANK('5. Spieltag'!C83)),NOT(ISBLANK('5. Spieltag'!E83)))),'5. Spieltag'!F83,0)</f>
        <v>0</v>
      </c>
      <c r="AV77">
        <f>IF(AS77='5. Spieltag'!B83,'5. Spieltag'!F83,IF(AS77='5. Spieltag'!F83,'5. Spieltag'!B83,0))</f>
        <v>0</v>
      </c>
      <c r="AX77">
        <f>IF('5. Spieltag'!H83&gt;'5. Spieltag'!J83,'5. Spieltag'!G83,IF('5. Spieltag'!J83&gt;'5. Spieltag'!H83,'5. Spieltag'!K83,0))</f>
        <v>0</v>
      </c>
      <c r="AY77">
        <f>IF((AND(AX77=0,NOT(ISBLANK('5. Spieltag'!H83)),NOT(ISBLANK('5. Spieltag'!J83)))),'5. Spieltag'!G83,0)</f>
        <v>0</v>
      </c>
      <c r="AZ77">
        <f>IF((AND(AX77=0,NOT(ISBLANK('5. Spieltag'!H83)),NOT(ISBLANK('5. Spieltag'!J83)))),'5. Spieltag'!K83,0)</f>
        <v>0</v>
      </c>
      <c r="BA77">
        <f>IF(AX77='5. Spieltag'!G83,'5. Spieltag'!K83,IF(AX77='5. Spieltag'!K83,'5. Spieltag'!G83,0))</f>
        <v>0</v>
      </c>
    </row>
    <row r="78" spans="1:53" x14ac:dyDescent="0.25">
      <c r="A78">
        <f>IF('1. Spieltag'!C84&gt;'1. Spieltag'!E84,'1. Spieltag'!B84,IF('1. Spieltag'!E84&gt;'1. Spieltag'!C84,'1. Spieltag'!F84,0))</f>
        <v>0</v>
      </c>
      <c r="B78">
        <f>IF((AND(A78=0,NOT(ISBLANK('1. Spieltag'!C84)),NOT(ISBLANK('1. Spieltag'!E84)))),'1. Spieltag'!B84,0)</f>
        <v>0</v>
      </c>
      <c r="C78">
        <f>IF((AND(A78=0,NOT(ISBLANK('1. Spieltag'!C84)),NOT(ISBLANK('1. Spieltag'!E84)))),'1. Spieltag'!F84,0)</f>
        <v>0</v>
      </c>
      <c r="D78">
        <f>IF(A78='1. Spieltag'!B84,'1. Spieltag'!F84,IF(A78='1. Spieltag'!F84,'1. Spieltag'!B84,0))</f>
        <v>0</v>
      </c>
      <c r="F78">
        <f>IF('1. Spieltag'!H84&gt;'1. Spieltag'!J84,'1. Spieltag'!G84,IF('1. Spieltag'!J84&gt;'1. Spieltag'!H84,'1. Spieltag'!K84,0))</f>
        <v>0</v>
      </c>
      <c r="G78">
        <f>IF((AND(F78=0,NOT(ISBLANK('1. Spieltag'!H84)),NOT(ISBLANK('1. Spieltag'!J84)))),'1. Spieltag'!G84,0)</f>
        <v>0</v>
      </c>
      <c r="H78">
        <f>IF((AND(F78=0,NOT(ISBLANK('1. Spieltag'!H84)),NOT(ISBLANK('1. Spieltag'!J84)))),'1. Spieltag'!K84,0)</f>
        <v>0</v>
      </c>
      <c r="I78">
        <f>IF(F78='1. Spieltag'!G84,'1. Spieltag'!K84,IF(F78='1. Spieltag'!K84,'1. Spieltag'!G84,0))</f>
        <v>0</v>
      </c>
      <c r="L78">
        <f>IF('2. Spieltag'!C84&gt;'2. Spieltag'!E84,'2. Spieltag'!B84,IF('2. Spieltag'!E84&gt;'2. Spieltag'!C84,'2. Spieltag'!F84,0))</f>
        <v>0</v>
      </c>
      <c r="M78">
        <f>IF((AND(L78=0,NOT(ISBLANK('2. Spieltag'!C84)),NOT(ISBLANK('2. Spieltag'!E84)))),'2. Spieltag'!B84,0)</f>
        <v>0</v>
      </c>
      <c r="N78">
        <f>IF((AND(L78=0,NOT(ISBLANK('2. Spieltag'!C84)),NOT(ISBLANK('2. Spieltag'!E84)))),'2. Spieltag'!F84,0)</f>
        <v>0</v>
      </c>
      <c r="O78">
        <f>IF(L78='2. Spieltag'!B84,'2. Spieltag'!F84,IF(L78='2. Spieltag'!F84,'2. Spieltag'!B84,0))</f>
        <v>0</v>
      </c>
      <c r="Q78">
        <f>IF('2. Spieltag'!H84&gt;'2. Spieltag'!J84,'2. Spieltag'!G84,IF('2. Spieltag'!J84&gt;'2. Spieltag'!H84,'2. Spieltag'!K84,0))</f>
        <v>0</v>
      </c>
      <c r="R78">
        <f>IF((AND(Q78=0,NOT(ISBLANK('2. Spieltag'!H84)),NOT(ISBLANK('2. Spieltag'!J84)))),'2. Spieltag'!G84,0)</f>
        <v>0</v>
      </c>
      <c r="S78">
        <f>IF((AND(Q78=0,NOT(ISBLANK('2. Spieltag'!H84)),NOT(ISBLANK('2. Spieltag'!J84)))),'2. Spieltag'!K84,0)</f>
        <v>0</v>
      </c>
      <c r="T78">
        <f>IF(Q78='2. Spieltag'!G84,'2. Spieltag'!K84,IF(Q78='2. Spieltag'!K84,'2. Spieltag'!G84,0))</f>
        <v>0</v>
      </c>
      <c r="W78">
        <f>IF('3. Spieltag'!C84&gt;'3. Spieltag'!E84,'3. Spieltag'!B84,IF('3. Spieltag'!E84&gt;'3. Spieltag'!C84,'3. Spieltag'!F84,0))</f>
        <v>0</v>
      </c>
      <c r="X78">
        <f>IF((AND(W78=0,NOT(ISBLANK('3. Spieltag'!C84)),NOT(ISBLANK('3. Spieltag'!E84)))),'3. Spieltag'!B84,0)</f>
        <v>0</v>
      </c>
      <c r="Y78">
        <f>IF((AND(W78=0,NOT(ISBLANK('3. Spieltag'!C84)),NOT(ISBLANK('3. Spieltag'!E84)))),'3. Spieltag'!F84,0)</f>
        <v>0</v>
      </c>
      <c r="Z78">
        <f>IF(W78='3. Spieltag'!B84,'3. Spieltag'!F84,IF(W78='3. Spieltag'!F84,'3. Spieltag'!B84,0))</f>
        <v>0</v>
      </c>
      <c r="AB78">
        <f>IF('3. Spieltag'!H84&gt;'3. Spieltag'!J84,'3. Spieltag'!G84,IF('3. Spieltag'!J84&gt;'3. Spieltag'!H84,'3. Spieltag'!K84,0))</f>
        <v>0</v>
      </c>
      <c r="AC78">
        <f>IF((AND(AB78=0,NOT(ISBLANK('3. Spieltag'!H84)),NOT(ISBLANK('3. Spieltag'!J84)))),'3. Spieltag'!G84,0)</f>
        <v>0</v>
      </c>
      <c r="AD78">
        <f>IF((AND(AB78=0,NOT(ISBLANK('3. Spieltag'!H84)),NOT(ISBLANK('3. Spieltag'!J84)))),'3. Spieltag'!K84,0)</f>
        <v>0</v>
      </c>
      <c r="AE78">
        <f>IF(AB78='3. Spieltag'!G84,'3. Spieltag'!K84,IF(AB78='3. Spieltag'!K84,'3. Spieltag'!G84,0))</f>
        <v>0</v>
      </c>
      <c r="AH78">
        <f>IF('4. Spieltag'!C84&gt;'4. Spieltag'!E84,'4. Spieltag'!B84,IF('4. Spieltag'!E84&gt;'4. Spieltag'!C84,'4. Spieltag'!F84,0))</f>
        <v>0</v>
      </c>
      <c r="AI78">
        <f>IF((AND(AH78=0,NOT(ISBLANK('4. Spieltag'!C84)),NOT(ISBLANK('4. Spieltag'!E84)))),'4. Spieltag'!B84,0)</f>
        <v>0</v>
      </c>
      <c r="AJ78">
        <f>IF((AND(AH78=0,NOT(ISBLANK('4. Spieltag'!C84)),NOT(ISBLANK('4. Spieltag'!E84)))),'4. Spieltag'!F84,0)</f>
        <v>0</v>
      </c>
      <c r="AK78">
        <f>IF(AH78='4. Spieltag'!B84,'4. Spieltag'!F84,IF(AH78='4. Spieltag'!F84,'4. Spieltag'!B84,0))</f>
        <v>0</v>
      </c>
      <c r="AM78">
        <f>IF('4. Spieltag'!H84&gt;'4. Spieltag'!J84,'4. Spieltag'!G84,IF('4. Spieltag'!J84&gt;'4. Spieltag'!H84,'4. Spieltag'!K84,0))</f>
        <v>0</v>
      </c>
      <c r="AN78">
        <f>IF((AND(AM78=0,NOT(ISBLANK('4. Spieltag'!H84)),NOT(ISBLANK('4. Spieltag'!J84)))),'4. Spieltag'!G84,0)</f>
        <v>0</v>
      </c>
      <c r="AO78">
        <f>IF((AND(AM78=0,NOT(ISBLANK('4. Spieltag'!H84)),NOT(ISBLANK('4. Spieltag'!J84)))),'4. Spieltag'!K84,0)</f>
        <v>0</v>
      </c>
      <c r="AP78">
        <f>IF(AM78='4. Spieltag'!G84,'4. Spieltag'!K84,IF(AM78='4. Spieltag'!K84,'4. Spieltag'!G84,0))</f>
        <v>0</v>
      </c>
      <c r="AS78">
        <f>IF('5. Spieltag'!C84&gt;'5. Spieltag'!E84,'5. Spieltag'!B84,IF('5. Spieltag'!E84&gt;'5. Spieltag'!C84,'5. Spieltag'!F84,0))</f>
        <v>0</v>
      </c>
      <c r="AT78">
        <f>IF((AND(AS78=0,NOT(ISBLANK('5. Spieltag'!C84)),NOT(ISBLANK('5. Spieltag'!E84)))),'5. Spieltag'!B84,0)</f>
        <v>0</v>
      </c>
      <c r="AU78">
        <f>IF((AND(AS78=0,NOT(ISBLANK('5. Spieltag'!C84)),NOT(ISBLANK('5. Spieltag'!E84)))),'5. Spieltag'!F84,0)</f>
        <v>0</v>
      </c>
      <c r="AV78">
        <f>IF(AS78='5. Spieltag'!B84,'5. Spieltag'!F84,IF(AS78='5. Spieltag'!F84,'5. Spieltag'!B84,0))</f>
        <v>0</v>
      </c>
      <c r="AX78">
        <f>IF('5. Spieltag'!H84&gt;'5. Spieltag'!J84,'5. Spieltag'!G84,IF('5. Spieltag'!J84&gt;'5. Spieltag'!H84,'5. Spieltag'!K84,0))</f>
        <v>0</v>
      </c>
      <c r="AY78">
        <f>IF((AND(AX78=0,NOT(ISBLANK('5. Spieltag'!H84)),NOT(ISBLANK('5. Spieltag'!J84)))),'5. Spieltag'!G84,0)</f>
        <v>0</v>
      </c>
      <c r="AZ78">
        <f>IF((AND(AX78=0,NOT(ISBLANK('5. Spieltag'!H84)),NOT(ISBLANK('5. Spieltag'!J84)))),'5. Spieltag'!K84,0)</f>
        <v>0</v>
      </c>
      <c r="BA78">
        <f>IF(AX78='5. Spieltag'!G84,'5. Spieltag'!K84,IF(AX78='5. Spieltag'!K84,'5. Spieltag'!G84,0))</f>
        <v>0</v>
      </c>
    </row>
    <row r="79" spans="1:53" x14ac:dyDescent="0.25">
      <c r="A79">
        <f>IF('1. Spieltag'!C85&gt;'1. Spieltag'!E85,'1. Spieltag'!B85,IF('1. Spieltag'!E85&gt;'1. Spieltag'!C85,'1. Spieltag'!F85,0))</f>
        <v>0</v>
      </c>
      <c r="B79">
        <f>IF((AND(A79=0,NOT(ISBLANK('1. Spieltag'!C85)),NOT(ISBLANK('1. Spieltag'!E85)))),'1. Spieltag'!B85,0)</f>
        <v>0</v>
      </c>
      <c r="C79">
        <f>IF((AND(A79=0,NOT(ISBLANK('1. Spieltag'!C85)),NOT(ISBLANK('1. Spieltag'!E85)))),'1. Spieltag'!F85,0)</f>
        <v>0</v>
      </c>
      <c r="D79">
        <f>IF(A79='1. Spieltag'!B85,'1. Spieltag'!F85,IF(A79='1. Spieltag'!F85,'1. Spieltag'!B85,0))</f>
        <v>0</v>
      </c>
      <c r="F79">
        <f>IF('1. Spieltag'!H85&gt;'1. Spieltag'!J85,'1. Spieltag'!G85,IF('1. Spieltag'!J85&gt;'1. Spieltag'!H85,'1. Spieltag'!K85,0))</f>
        <v>0</v>
      </c>
      <c r="G79">
        <f>IF((AND(F79=0,NOT(ISBLANK('1. Spieltag'!H85)),NOT(ISBLANK('1. Spieltag'!J85)))),'1. Spieltag'!G85,0)</f>
        <v>0</v>
      </c>
      <c r="H79">
        <f>IF((AND(F79=0,NOT(ISBLANK('1. Spieltag'!H85)),NOT(ISBLANK('1. Spieltag'!J85)))),'1. Spieltag'!K85,0)</f>
        <v>0</v>
      </c>
      <c r="I79">
        <f>IF(F79='1. Spieltag'!G85,'1. Spieltag'!K85,IF(F79='1. Spieltag'!K85,'1. Spieltag'!G85,0))</f>
        <v>0</v>
      </c>
      <c r="L79">
        <f>IF('2. Spieltag'!C85&gt;'2. Spieltag'!E85,'2. Spieltag'!B85,IF('2. Spieltag'!E85&gt;'2. Spieltag'!C85,'2. Spieltag'!F85,0))</f>
        <v>0</v>
      </c>
      <c r="M79">
        <f>IF((AND(L79=0,NOT(ISBLANK('2. Spieltag'!C85)),NOT(ISBLANK('2. Spieltag'!E85)))),'2. Spieltag'!B85,0)</f>
        <v>0</v>
      </c>
      <c r="N79">
        <f>IF((AND(L79=0,NOT(ISBLANK('2. Spieltag'!C85)),NOT(ISBLANK('2. Spieltag'!E85)))),'2. Spieltag'!F85,0)</f>
        <v>0</v>
      </c>
      <c r="O79">
        <f>IF(L79='2. Spieltag'!B85,'2. Spieltag'!F85,IF(L79='2. Spieltag'!F85,'2. Spieltag'!B85,0))</f>
        <v>0</v>
      </c>
      <c r="Q79">
        <f>IF('2. Spieltag'!H85&gt;'2. Spieltag'!J85,'2. Spieltag'!G85,IF('2. Spieltag'!J85&gt;'2. Spieltag'!H85,'2. Spieltag'!K85,0))</f>
        <v>0</v>
      </c>
      <c r="R79">
        <f>IF((AND(Q79=0,NOT(ISBLANK('2. Spieltag'!H85)),NOT(ISBLANK('2. Spieltag'!J85)))),'2. Spieltag'!G85,0)</f>
        <v>0</v>
      </c>
      <c r="S79">
        <f>IF((AND(Q79=0,NOT(ISBLANK('2. Spieltag'!H85)),NOT(ISBLANK('2. Spieltag'!J85)))),'2. Spieltag'!K85,0)</f>
        <v>0</v>
      </c>
      <c r="T79">
        <f>IF(Q79='2. Spieltag'!G85,'2. Spieltag'!K85,IF(Q79='2. Spieltag'!K85,'2. Spieltag'!G85,0))</f>
        <v>0</v>
      </c>
      <c r="W79">
        <f>IF('3. Spieltag'!C85&gt;'3. Spieltag'!E85,'3. Spieltag'!B85,IF('3. Spieltag'!E85&gt;'3. Spieltag'!C85,'3. Spieltag'!F85,0))</f>
        <v>0</v>
      </c>
      <c r="X79">
        <f>IF((AND(W79=0,NOT(ISBLANK('3. Spieltag'!C85)),NOT(ISBLANK('3. Spieltag'!E85)))),'3. Spieltag'!B85,0)</f>
        <v>0</v>
      </c>
      <c r="Y79">
        <f>IF((AND(W79=0,NOT(ISBLANK('3. Spieltag'!C85)),NOT(ISBLANK('3. Spieltag'!E85)))),'3. Spieltag'!F85,0)</f>
        <v>0</v>
      </c>
      <c r="Z79">
        <f>IF(W79='3. Spieltag'!B85,'3. Spieltag'!F85,IF(W79='3. Spieltag'!F85,'3. Spieltag'!B85,0))</f>
        <v>0</v>
      </c>
      <c r="AB79">
        <f>IF('3. Spieltag'!H85&gt;'3. Spieltag'!J85,'3. Spieltag'!G85,IF('3. Spieltag'!J85&gt;'3. Spieltag'!H85,'3. Spieltag'!K85,0))</f>
        <v>0</v>
      </c>
      <c r="AC79">
        <f>IF((AND(AB79=0,NOT(ISBLANK('3. Spieltag'!H85)),NOT(ISBLANK('3. Spieltag'!J85)))),'3. Spieltag'!G85,0)</f>
        <v>0</v>
      </c>
      <c r="AD79">
        <f>IF((AND(AB79=0,NOT(ISBLANK('3. Spieltag'!H85)),NOT(ISBLANK('3. Spieltag'!J85)))),'3. Spieltag'!K85,0)</f>
        <v>0</v>
      </c>
      <c r="AE79">
        <f>IF(AB79='3. Spieltag'!G85,'3. Spieltag'!K85,IF(AB79='3. Spieltag'!K85,'3. Spieltag'!G85,0))</f>
        <v>0</v>
      </c>
      <c r="AH79">
        <f>IF('4. Spieltag'!C85&gt;'4. Spieltag'!E85,'4. Spieltag'!B85,IF('4. Spieltag'!E85&gt;'4. Spieltag'!C85,'4. Spieltag'!F85,0))</f>
        <v>0</v>
      </c>
      <c r="AI79">
        <f>IF((AND(AH79=0,NOT(ISBLANK('4. Spieltag'!C85)),NOT(ISBLANK('4. Spieltag'!E85)))),'4. Spieltag'!B85,0)</f>
        <v>0</v>
      </c>
      <c r="AJ79">
        <f>IF((AND(AH79=0,NOT(ISBLANK('4. Spieltag'!C85)),NOT(ISBLANK('4. Spieltag'!E85)))),'4. Spieltag'!F85,0)</f>
        <v>0</v>
      </c>
      <c r="AK79">
        <f>IF(AH79='4. Spieltag'!B85,'4. Spieltag'!F85,IF(AH79='4. Spieltag'!F85,'4. Spieltag'!B85,0))</f>
        <v>0</v>
      </c>
      <c r="AM79">
        <f>IF('4. Spieltag'!H85&gt;'4. Spieltag'!J85,'4. Spieltag'!G85,IF('4. Spieltag'!J85&gt;'4. Spieltag'!H85,'4. Spieltag'!K85,0))</f>
        <v>0</v>
      </c>
      <c r="AN79">
        <f>IF((AND(AM79=0,NOT(ISBLANK('4. Spieltag'!H85)),NOT(ISBLANK('4. Spieltag'!J85)))),'4. Spieltag'!G85,0)</f>
        <v>0</v>
      </c>
      <c r="AO79">
        <f>IF((AND(AM79=0,NOT(ISBLANK('4. Spieltag'!H85)),NOT(ISBLANK('4. Spieltag'!J85)))),'4. Spieltag'!K85,0)</f>
        <v>0</v>
      </c>
      <c r="AP79">
        <f>IF(AM79='4. Spieltag'!G85,'4. Spieltag'!K85,IF(AM79='4. Spieltag'!K85,'4. Spieltag'!G85,0))</f>
        <v>0</v>
      </c>
      <c r="AS79">
        <f>IF('5. Spieltag'!C85&gt;'5. Spieltag'!E85,'5. Spieltag'!B85,IF('5. Spieltag'!E85&gt;'5. Spieltag'!C85,'5. Spieltag'!F85,0))</f>
        <v>0</v>
      </c>
      <c r="AT79">
        <f>IF((AND(AS79=0,NOT(ISBLANK('5. Spieltag'!C85)),NOT(ISBLANK('5. Spieltag'!E85)))),'5. Spieltag'!B85,0)</f>
        <v>0</v>
      </c>
      <c r="AU79">
        <f>IF((AND(AS79=0,NOT(ISBLANK('5. Spieltag'!C85)),NOT(ISBLANK('5. Spieltag'!E85)))),'5. Spieltag'!F85,0)</f>
        <v>0</v>
      </c>
      <c r="AV79">
        <f>IF(AS79='5. Spieltag'!B85,'5. Spieltag'!F85,IF(AS79='5. Spieltag'!F85,'5. Spieltag'!B85,0))</f>
        <v>0</v>
      </c>
      <c r="AX79">
        <f>IF('5. Spieltag'!H85&gt;'5. Spieltag'!J85,'5. Spieltag'!G85,IF('5. Spieltag'!J85&gt;'5. Spieltag'!H85,'5. Spieltag'!K85,0))</f>
        <v>0</v>
      </c>
      <c r="AY79">
        <f>IF((AND(AX79=0,NOT(ISBLANK('5. Spieltag'!H85)),NOT(ISBLANK('5. Spieltag'!J85)))),'5. Spieltag'!G85,0)</f>
        <v>0</v>
      </c>
      <c r="AZ79">
        <f>IF((AND(AX79=0,NOT(ISBLANK('5. Spieltag'!H85)),NOT(ISBLANK('5. Spieltag'!J85)))),'5. Spieltag'!K85,0)</f>
        <v>0</v>
      </c>
      <c r="BA79">
        <f>IF(AX79='5. Spieltag'!G85,'5. Spieltag'!K85,IF(AX79='5. Spieltag'!K85,'5. Spieltag'!G85,0))</f>
        <v>0</v>
      </c>
    </row>
    <row r="80" spans="1:53" x14ac:dyDescent="0.25">
      <c r="A80">
        <f>IF('1. Spieltag'!C86&gt;'1. Spieltag'!E86,'1. Spieltag'!B86,IF('1. Spieltag'!E86&gt;'1. Spieltag'!C86,'1. Spieltag'!F86,0))</f>
        <v>0</v>
      </c>
      <c r="B80">
        <f>IF((AND(A80=0,NOT(ISBLANK('1. Spieltag'!C86)),NOT(ISBLANK('1. Spieltag'!E86)))),'1. Spieltag'!B86,0)</f>
        <v>0</v>
      </c>
      <c r="C80">
        <f>IF((AND(A80=0,NOT(ISBLANK('1. Spieltag'!C86)),NOT(ISBLANK('1. Spieltag'!E86)))),'1. Spieltag'!F86,0)</f>
        <v>0</v>
      </c>
      <c r="D80">
        <f>IF(A80='1. Spieltag'!B86,'1. Spieltag'!F86,IF(A80='1. Spieltag'!F86,'1. Spieltag'!B86,0))</f>
        <v>0</v>
      </c>
      <c r="F80">
        <f>IF('1. Spieltag'!H86&gt;'1. Spieltag'!J86,'1. Spieltag'!G86,IF('1. Spieltag'!J86&gt;'1. Spieltag'!H86,'1. Spieltag'!K86,0))</f>
        <v>0</v>
      </c>
      <c r="G80">
        <f>IF((AND(F80=0,NOT(ISBLANK('1. Spieltag'!H86)),NOT(ISBLANK('1. Spieltag'!J86)))),'1. Spieltag'!G86,0)</f>
        <v>0</v>
      </c>
      <c r="H80">
        <f>IF((AND(F80=0,NOT(ISBLANK('1. Spieltag'!H86)),NOT(ISBLANK('1. Spieltag'!J86)))),'1. Spieltag'!K86,0)</f>
        <v>0</v>
      </c>
      <c r="I80">
        <f>IF(F80='1. Spieltag'!G86,'1. Spieltag'!K86,IF(F80='1. Spieltag'!K86,'1. Spieltag'!G86,0))</f>
        <v>0</v>
      </c>
      <c r="L80">
        <f>IF('2. Spieltag'!C86&gt;'2. Spieltag'!E86,'2. Spieltag'!B86,IF('2. Spieltag'!E86&gt;'2. Spieltag'!C86,'2. Spieltag'!F86,0))</f>
        <v>0</v>
      </c>
      <c r="M80">
        <f>IF((AND(L80=0,NOT(ISBLANK('2. Spieltag'!C86)),NOT(ISBLANK('2. Spieltag'!E86)))),'2. Spieltag'!B86,0)</f>
        <v>0</v>
      </c>
      <c r="N80">
        <f>IF((AND(L80=0,NOT(ISBLANK('2. Spieltag'!C86)),NOT(ISBLANK('2. Spieltag'!E86)))),'2. Spieltag'!F86,0)</f>
        <v>0</v>
      </c>
      <c r="O80">
        <f>IF(L80='2. Spieltag'!B86,'2. Spieltag'!F86,IF(L80='2. Spieltag'!F86,'2. Spieltag'!B86,0))</f>
        <v>0</v>
      </c>
      <c r="Q80">
        <f>IF('2. Spieltag'!H86&gt;'2. Spieltag'!J86,'2. Spieltag'!G86,IF('2. Spieltag'!J86&gt;'2. Spieltag'!H86,'2. Spieltag'!K86,0))</f>
        <v>0</v>
      </c>
      <c r="R80">
        <f>IF((AND(Q80=0,NOT(ISBLANK('2. Spieltag'!H86)),NOT(ISBLANK('2. Spieltag'!J86)))),'2. Spieltag'!G86,0)</f>
        <v>0</v>
      </c>
      <c r="S80">
        <f>IF((AND(Q80=0,NOT(ISBLANK('2. Spieltag'!H86)),NOT(ISBLANK('2. Spieltag'!J86)))),'2. Spieltag'!K86,0)</f>
        <v>0</v>
      </c>
      <c r="T80">
        <f>IF(Q80='2. Spieltag'!G86,'2. Spieltag'!K86,IF(Q80='2. Spieltag'!K86,'2. Spieltag'!G86,0))</f>
        <v>0</v>
      </c>
      <c r="W80">
        <f>IF('3. Spieltag'!C86&gt;'3. Spieltag'!E86,'3. Spieltag'!B86,IF('3. Spieltag'!E86&gt;'3. Spieltag'!C86,'3. Spieltag'!F86,0))</f>
        <v>0</v>
      </c>
      <c r="X80">
        <f>IF((AND(W80=0,NOT(ISBLANK('3. Spieltag'!C86)),NOT(ISBLANK('3. Spieltag'!E86)))),'3. Spieltag'!B86,0)</f>
        <v>0</v>
      </c>
      <c r="Y80">
        <f>IF((AND(W80=0,NOT(ISBLANK('3. Spieltag'!C86)),NOT(ISBLANK('3. Spieltag'!E86)))),'3. Spieltag'!F86,0)</f>
        <v>0</v>
      </c>
      <c r="Z80">
        <f>IF(W80='3. Spieltag'!B86,'3. Spieltag'!F86,IF(W80='3. Spieltag'!F86,'3. Spieltag'!B86,0))</f>
        <v>0</v>
      </c>
      <c r="AB80">
        <f>IF('3. Spieltag'!H86&gt;'3. Spieltag'!J86,'3. Spieltag'!G86,IF('3. Spieltag'!J86&gt;'3. Spieltag'!H86,'3. Spieltag'!K86,0))</f>
        <v>0</v>
      </c>
      <c r="AC80">
        <f>IF((AND(AB80=0,NOT(ISBLANK('3. Spieltag'!H86)),NOT(ISBLANK('3. Spieltag'!J86)))),'3. Spieltag'!G86,0)</f>
        <v>0</v>
      </c>
      <c r="AD80">
        <f>IF((AND(AB80=0,NOT(ISBLANK('3. Spieltag'!H86)),NOT(ISBLANK('3. Spieltag'!J86)))),'3. Spieltag'!K86,0)</f>
        <v>0</v>
      </c>
      <c r="AE80">
        <f>IF(AB80='3. Spieltag'!G86,'3. Spieltag'!K86,IF(AB80='3. Spieltag'!K86,'3. Spieltag'!G86,0))</f>
        <v>0</v>
      </c>
      <c r="AH80">
        <f>IF('4. Spieltag'!C86&gt;'4. Spieltag'!E86,'4. Spieltag'!B86,IF('4. Spieltag'!E86&gt;'4. Spieltag'!C86,'4. Spieltag'!F86,0))</f>
        <v>0</v>
      </c>
      <c r="AI80">
        <f>IF((AND(AH80=0,NOT(ISBLANK('4. Spieltag'!C86)),NOT(ISBLANK('4. Spieltag'!E86)))),'4. Spieltag'!B86,0)</f>
        <v>0</v>
      </c>
      <c r="AJ80">
        <f>IF((AND(AH80=0,NOT(ISBLANK('4. Spieltag'!C86)),NOT(ISBLANK('4. Spieltag'!E86)))),'4. Spieltag'!F86,0)</f>
        <v>0</v>
      </c>
      <c r="AK80">
        <f>IF(AH80='4. Spieltag'!B86,'4. Spieltag'!F86,IF(AH80='4. Spieltag'!F86,'4. Spieltag'!B86,0))</f>
        <v>0</v>
      </c>
      <c r="AM80">
        <f>IF('4. Spieltag'!H86&gt;'4. Spieltag'!J86,'4. Spieltag'!G86,IF('4. Spieltag'!J86&gt;'4. Spieltag'!H86,'4. Spieltag'!K86,0))</f>
        <v>0</v>
      </c>
      <c r="AN80">
        <f>IF((AND(AM80=0,NOT(ISBLANK('4. Spieltag'!H86)),NOT(ISBLANK('4. Spieltag'!J86)))),'4. Spieltag'!G86,0)</f>
        <v>0</v>
      </c>
      <c r="AO80">
        <f>IF((AND(AM80=0,NOT(ISBLANK('4. Spieltag'!H86)),NOT(ISBLANK('4. Spieltag'!J86)))),'4. Spieltag'!K86,0)</f>
        <v>0</v>
      </c>
      <c r="AP80">
        <f>IF(AM80='4. Spieltag'!G86,'4. Spieltag'!K86,IF(AM80='4. Spieltag'!K86,'4. Spieltag'!G86,0))</f>
        <v>0</v>
      </c>
      <c r="AS80">
        <f>IF('5. Spieltag'!C86&gt;'5. Spieltag'!E86,'5. Spieltag'!B86,IF('5. Spieltag'!E86&gt;'5. Spieltag'!C86,'5. Spieltag'!F86,0))</f>
        <v>0</v>
      </c>
      <c r="AT80">
        <f>IF((AND(AS80=0,NOT(ISBLANK('5. Spieltag'!C86)),NOT(ISBLANK('5. Spieltag'!E86)))),'5. Spieltag'!B86,0)</f>
        <v>0</v>
      </c>
      <c r="AU80">
        <f>IF((AND(AS80=0,NOT(ISBLANK('5. Spieltag'!C86)),NOT(ISBLANK('5. Spieltag'!E86)))),'5. Spieltag'!F86,0)</f>
        <v>0</v>
      </c>
      <c r="AV80">
        <f>IF(AS80='5. Spieltag'!B86,'5. Spieltag'!F86,IF(AS80='5. Spieltag'!F86,'5. Spieltag'!B86,0))</f>
        <v>0</v>
      </c>
      <c r="AX80">
        <f>IF('5. Spieltag'!H86&gt;'5. Spieltag'!J86,'5. Spieltag'!G86,IF('5. Spieltag'!J86&gt;'5. Spieltag'!H86,'5. Spieltag'!K86,0))</f>
        <v>0</v>
      </c>
      <c r="AY80">
        <f>IF((AND(AX80=0,NOT(ISBLANK('5. Spieltag'!H86)),NOT(ISBLANK('5. Spieltag'!J86)))),'5. Spieltag'!G86,0)</f>
        <v>0</v>
      </c>
      <c r="AZ80">
        <f>IF((AND(AX80=0,NOT(ISBLANK('5. Spieltag'!H86)),NOT(ISBLANK('5. Spieltag'!J86)))),'5. Spieltag'!K86,0)</f>
        <v>0</v>
      </c>
      <c r="BA80">
        <f>IF(AX80='5. Spieltag'!G86,'5. Spieltag'!K86,IF(AX80='5. Spieltag'!K86,'5. Spieltag'!G86,0))</f>
        <v>0</v>
      </c>
    </row>
    <row r="81" spans="1:53" x14ac:dyDescent="0.25">
      <c r="A81">
        <f>IF('1. Spieltag'!C87&gt;'1. Spieltag'!E87,'1. Spieltag'!B87,IF('1. Spieltag'!E87&gt;'1. Spieltag'!C87,'1. Spieltag'!F87,0))</f>
        <v>0</v>
      </c>
      <c r="B81">
        <f>IF((AND(A81=0,NOT(ISBLANK('1. Spieltag'!C87)),NOT(ISBLANK('1. Spieltag'!E87)))),'1. Spieltag'!B87,0)</f>
        <v>0</v>
      </c>
      <c r="C81">
        <f>IF((AND(A81=0,NOT(ISBLANK('1. Spieltag'!C87)),NOT(ISBLANK('1. Spieltag'!E87)))),'1. Spieltag'!F87,0)</f>
        <v>0</v>
      </c>
      <c r="D81">
        <f>IF(A81='1. Spieltag'!B87,'1. Spieltag'!F87,IF(A81='1. Spieltag'!F87,'1. Spieltag'!B87,0))</f>
        <v>0</v>
      </c>
      <c r="F81">
        <f>IF('1. Spieltag'!H87&gt;'1. Spieltag'!J87,'1. Spieltag'!G87,IF('1. Spieltag'!J87&gt;'1. Spieltag'!H87,'1. Spieltag'!K87,0))</f>
        <v>0</v>
      </c>
      <c r="G81">
        <f>IF((AND(F81=0,NOT(ISBLANK('1. Spieltag'!H87)),NOT(ISBLANK('1. Spieltag'!J87)))),'1. Spieltag'!G87,0)</f>
        <v>0</v>
      </c>
      <c r="H81">
        <f>IF((AND(F81=0,NOT(ISBLANK('1. Spieltag'!H87)),NOT(ISBLANK('1. Spieltag'!J87)))),'1. Spieltag'!K87,0)</f>
        <v>0</v>
      </c>
      <c r="I81">
        <f>IF(F81='1. Spieltag'!G87,'1. Spieltag'!K87,IF(F81='1. Spieltag'!K87,'1. Spieltag'!G87,0))</f>
        <v>0</v>
      </c>
      <c r="L81">
        <f>IF('2. Spieltag'!C87&gt;'2. Spieltag'!E87,'2. Spieltag'!B87,IF('2. Spieltag'!E87&gt;'2. Spieltag'!C87,'2. Spieltag'!F87,0))</f>
        <v>0</v>
      </c>
      <c r="M81">
        <f>IF((AND(L81=0,NOT(ISBLANK('2. Spieltag'!C87)),NOT(ISBLANK('2. Spieltag'!E87)))),'2. Spieltag'!B87,0)</f>
        <v>0</v>
      </c>
      <c r="N81">
        <f>IF((AND(L81=0,NOT(ISBLANK('2. Spieltag'!C87)),NOT(ISBLANK('2. Spieltag'!E87)))),'2. Spieltag'!F87,0)</f>
        <v>0</v>
      </c>
      <c r="O81">
        <f>IF(L81='2. Spieltag'!B87,'2. Spieltag'!F87,IF(L81='2. Spieltag'!F87,'2. Spieltag'!B87,0))</f>
        <v>0</v>
      </c>
      <c r="Q81">
        <f>IF('2. Spieltag'!H87&gt;'2. Spieltag'!J87,'2. Spieltag'!G87,IF('2. Spieltag'!J87&gt;'2. Spieltag'!H87,'2. Spieltag'!K87,0))</f>
        <v>0</v>
      </c>
      <c r="R81">
        <f>IF((AND(Q81=0,NOT(ISBLANK('2. Spieltag'!H87)),NOT(ISBLANK('2. Spieltag'!J87)))),'2. Spieltag'!G87,0)</f>
        <v>0</v>
      </c>
      <c r="S81">
        <f>IF((AND(Q81=0,NOT(ISBLANK('2. Spieltag'!H87)),NOT(ISBLANK('2. Spieltag'!J87)))),'2. Spieltag'!K87,0)</f>
        <v>0</v>
      </c>
      <c r="T81">
        <f>IF(Q81='2. Spieltag'!G87,'2. Spieltag'!K87,IF(Q81='2. Spieltag'!K87,'2. Spieltag'!G87,0))</f>
        <v>0</v>
      </c>
      <c r="W81">
        <f>IF('3. Spieltag'!C87&gt;'3. Spieltag'!E87,'3. Spieltag'!B87,IF('3. Spieltag'!E87&gt;'3. Spieltag'!C87,'3. Spieltag'!F87,0))</f>
        <v>0</v>
      </c>
      <c r="X81">
        <f>IF((AND(W81=0,NOT(ISBLANK('3. Spieltag'!C87)),NOT(ISBLANK('3. Spieltag'!E87)))),'3. Spieltag'!B87,0)</f>
        <v>0</v>
      </c>
      <c r="Y81">
        <f>IF((AND(W81=0,NOT(ISBLANK('3. Spieltag'!C87)),NOT(ISBLANK('3. Spieltag'!E87)))),'3. Spieltag'!F87,0)</f>
        <v>0</v>
      </c>
      <c r="Z81">
        <f>IF(W81='3. Spieltag'!B87,'3. Spieltag'!F87,IF(W81='3. Spieltag'!F87,'3. Spieltag'!B87,0))</f>
        <v>0</v>
      </c>
      <c r="AB81">
        <f>IF('3. Spieltag'!H87&gt;'3. Spieltag'!J87,'3. Spieltag'!G87,IF('3. Spieltag'!J87&gt;'3. Spieltag'!H87,'3. Spieltag'!K87,0))</f>
        <v>0</v>
      </c>
      <c r="AC81">
        <f>IF((AND(AB81=0,NOT(ISBLANK('3. Spieltag'!H87)),NOT(ISBLANK('3. Spieltag'!J87)))),'3. Spieltag'!G87,0)</f>
        <v>0</v>
      </c>
      <c r="AD81">
        <f>IF((AND(AB81=0,NOT(ISBLANK('3. Spieltag'!H87)),NOT(ISBLANK('3. Spieltag'!J87)))),'3. Spieltag'!K87,0)</f>
        <v>0</v>
      </c>
      <c r="AE81">
        <f>IF(AB81='3. Spieltag'!G87,'3. Spieltag'!K87,IF(AB81='3. Spieltag'!K87,'3. Spieltag'!G87,0))</f>
        <v>0</v>
      </c>
      <c r="AH81">
        <f>IF('4. Spieltag'!C87&gt;'4. Spieltag'!E87,'4. Spieltag'!B87,IF('4. Spieltag'!E87&gt;'4. Spieltag'!C87,'4. Spieltag'!F87,0))</f>
        <v>0</v>
      </c>
      <c r="AI81">
        <f>IF((AND(AH81=0,NOT(ISBLANK('4. Spieltag'!C87)),NOT(ISBLANK('4. Spieltag'!E87)))),'4. Spieltag'!B87,0)</f>
        <v>0</v>
      </c>
      <c r="AJ81">
        <f>IF((AND(AH81=0,NOT(ISBLANK('4. Spieltag'!C87)),NOT(ISBLANK('4. Spieltag'!E87)))),'4. Spieltag'!F87,0)</f>
        <v>0</v>
      </c>
      <c r="AK81">
        <f>IF(AH81='4. Spieltag'!B87,'4. Spieltag'!F87,IF(AH81='4. Spieltag'!F87,'4. Spieltag'!B87,0))</f>
        <v>0</v>
      </c>
      <c r="AM81">
        <f>IF('4. Spieltag'!H87&gt;'4. Spieltag'!J87,'4. Spieltag'!G87,IF('4. Spieltag'!J87&gt;'4. Spieltag'!H87,'4. Spieltag'!K87,0))</f>
        <v>0</v>
      </c>
      <c r="AN81">
        <f>IF((AND(AM81=0,NOT(ISBLANK('4. Spieltag'!H87)),NOT(ISBLANK('4. Spieltag'!J87)))),'4. Spieltag'!G87,0)</f>
        <v>0</v>
      </c>
      <c r="AO81">
        <f>IF((AND(AM81=0,NOT(ISBLANK('4. Spieltag'!H87)),NOT(ISBLANK('4. Spieltag'!J87)))),'4. Spieltag'!K87,0)</f>
        <v>0</v>
      </c>
      <c r="AP81">
        <f>IF(AM81='4. Spieltag'!G87,'4. Spieltag'!K87,IF(AM81='4. Spieltag'!K87,'4. Spieltag'!G87,0))</f>
        <v>0</v>
      </c>
      <c r="AS81">
        <f>IF('5. Spieltag'!C87&gt;'5. Spieltag'!E87,'5. Spieltag'!B87,IF('5. Spieltag'!E87&gt;'5. Spieltag'!C87,'5. Spieltag'!F87,0))</f>
        <v>0</v>
      </c>
      <c r="AT81">
        <f>IF((AND(AS81=0,NOT(ISBLANK('5. Spieltag'!C87)),NOT(ISBLANK('5. Spieltag'!E87)))),'5. Spieltag'!B87,0)</f>
        <v>0</v>
      </c>
      <c r="AU81">
        <f>IF((AND(AS81=0,NOT(ISBLANK('5. Spieltag'!C87)),NOT(ISBLANK('5. Spieltag'!E87)))),'5. Spieltag'!F87,0)</f>
        <v>0</v>
      </c>
      <c r="AV81">
        <f>IF(AS81='5. Spieltag'!B87,'5. Spieltag'!F87,IF(AS81='5. Spieltag'!F87,'5. Spieltag'!B87,0))</f>
        <v>0</v>
      </c>
      <c r="AX81">
        <f>IF('5. Spieltag'!H87&gt;'5. Spieltag'!J87,'5. Spieltag'!G87,IF('5. Spieltag'!J87&gt;'5. Spieltag'!H87,'5. Spieltag'!K87,0))</f>
        <v>0</v>
      </c>
      <c r="AY81">
        <f>IF((AND(AX81=0,NOT(ISBLANK('5. Spieltag'!H87)),NOT(ISBLANK('5. Spieltag'!J87)))),'5. Spieltag'!G87,0)</f>
        <v>0</v>
      </c>
      <c r="AZ81">
        <f>IF((AND(AX81=0,NOT(ISBLANK('5. Spieltag'!H87)),NOT(ISBLANK('5. Spieltag'!J87)))),'5. Spieltag'!K87,0)</f>
        <v>0</v>
      </c>
      <c r="BA81">
        <f>IF(AX81='5. Spieltag'!G87,'5. Spieltag'!K87,IF(AX81='5. Spieltag'!K87,'5. Spieltag'!G87,0))</f>
        <v>0</v>
      </c>
    </row>
    <row r="82" spans="1:53" x14ac:dyDescent="0.25">
      <c r="A82">
        <f>IF('1. Spieltag'!C88&gt;'1. Spieltag'!E88,'1. Spieltag'!B88,IF('1. Spieltag'!E88&gt;'1. Spieltag'!C88,'1. Spieltag'!F88,0))</f>
        <v>0</v>
      </c>
      <c r="B82">
        <f>IF((AND(A82=0,NOT(ISBLANK('1. Spieltag'!C88)),NOT(ISBLANK('1. Spieltag'!E88)))),'1. Spieltag'!B88,0)</f>
        <v>0</v>
      </c>
      <c r="C82">
        <f>IF((AND(A82=0,NOT(ISBLANK('1. Spieltag'!C88)),NOT(ISBLANK('1. Spieltag'!E88)))),'1. Spieltag'!F88,0)</f>
        <v>0</v>
      </c>
      <c r="D82">
        <f>IF(A82='1. Spieltag'!B88,'1. Spieltag'!F88,IF(A82='1. Spieltag'!F88,'1. Spieltag'!B88,0))</f>
        <v>0</v>
      </c>
      <c r="F82">
        <f>IF('1. Spieltag'!H88&gt;'1. Spieltag'!J88,'1. Spieltag'!G88,IF('1. Spieltag'!J88&gt;'1. Spieltag'!H88,'1. Spieltag'!K88,0))</f>
        <v>0</v>
      </c>
      <c r="G82">
        <f>IF((AND(F82=0,NOT(ISBLANK('1. Spieltag'!H88)),NOT(ISBLANK('1. Spieltag'!J88)))),'1. Spieltag'!G88,0)</f>
        <v>0</v>
      </c>
      <c r="H82">
        <f>IF((AND(F82=0,NOT(ISBLANK('1. Spieltag'!H88)),NOT(ISBLANK('1. Spieltag'!J88)))),'1. Spieltag'!K88,0)</f>
        <v>0</v>
      </c>
      <c r="I82">
        <f>IF(F82='1. Spieltag'!G88,'1. Spieltag'!K88,IF(F82='1. Spieltag'!K88,'1. Spieltag'!G88,0))</f>
        <v>0</v>
      </c>
      <c r="L82">
        <f>IF('2. Spieltag'!C88&gt;'2. Spieltag'!E88,'2. Spieltag'!B88,IF('2. Spieltag'!E88&gt;'2. Spieltag'!C88,'2. Spieltag'!F88,0))</f>
        <v>0</v>
      </c>
      <c r="M82">
        <f>IF((AND(L82=0,NOT(ISBLANK('2. Spieltag'!C88)),NOT(ISBLANK('2. Spieltag'!E88)))),'2. Spieltag'!B88,0)</f>
        <v>0</v>
      </c>
      <c r="N82">
        <f>IF((AND(L82=0,NOT(ISBLANK('2. Spieltag'!C88)),NOT(ISBLANK('2. Spieltag'!E88)))),'2. Spieltag'!F88,0)</f>
        <v>0</v>
      </c>
      <c r="O82">
        <f>IF(L82='2. Spieltag'!B88,'2. Spieltag'!F88,IF(L82='2. Spieltag'!F88,'2. Spieltag'!B88,0))</f>
        <v>0</v>
      </c>
      <c r="Q82">
        <f>IF('2. Spieltag'!H88&gt;'2. Spieltag'!J88,'2. Spieltag'!G88,IF('2. Spieltag'!J88&gt;'2. Spieltag'!H88,'2. Spieltag'!K88,0))</f>
        <v>0</v>
      </c>
      <c r="R82">
        <f>IF((AND(Q82=0,NOT(ISBLANK('2. Spieltag'!H88)),NOT(ISBLANK('2. Spieltag'!J88)))),'2. Spieltag'!G88,0)</f>
        <v>0</v>
      </c>
      <c r="S82">
        <f>IF((AND(Q82=0,NOT(ISBLANK('2. Spieltag'!H88)),NOT(ISBLANK('2. Spieltag'!J88)))),'2. Spieltag'!K88,0)</f>
        <v>0</v>
      </c>
      <c r="T82">
        <f>IF(Q82='2. Spieltag'!G88,'2. Spieltag'!K88,IF(Q82='2. Spieltag'!K88,'2. Spieltag'!G88,0))</f>
        <v>0</v>
      </c>
      <c r="W82">
        <f>IF('3. Spieltag'!C88&gt;'3. Spieltag'!E88,'3. Spieltag'!B88,IF('3. Spieltag'!E88&gt;'3. Spieltag'!C88,'3. Spieltag'!F88,0))</f>
        <v>0</v>
      </c>
      <c r="X82">
        <f>IF((AND(W82=0,NOT(ISBLANK('3. Spieltag'!C88)),NOT(ISBLANK('3. Spieltag'!E88)))),'3. Spieltag'!B88,0)</f>
        <v>0</v>
      </c>
      <c r="Y82">
        <f>IF((AND(W82=0,NOT(ISBLANK('3. Spieltag'!C88)),NOT(ISBLANK('3. Spieltag'!E88)))),'3. Spieltag'!F88,0)</f>
        <v>0</v>
      </c>
      <c r="Z82">
        <f>IF(W82='3. Spieltag'!B88,'3. Spieltag'!F88,IF(W82='3. Spieltag'!F88,'3. Spieltag'!B88,0))</f>
        <v>0</v>
      </c>
      <c r="AB82">
        <f>IF('3. Spieltag'!H88&gt;'3. Spieltag'!J88,'3. Spieltag'!G88,IF('3. Spieltag'!J88&gt;'3. Spieltag'!H88,'3. Spieltag'!K88,0))</f>
        <v>0</v>
      </c>
      <c r="AC82">
        <f>IF((AND(AB82=0,NOT(ISBLANK('3. Spieltag'!H88)),NOT(ISBLANK('3. Spieltag'!J88)))),'3. Spieltag'!G88,0)</f>
        <v>0</v>
      </c>
      <c r="AD82">
        <f>IF((AND(AB82=0,NOT(ISBLANK('3. Spieltag'!H88)),NOT(ISBLANK('3. Spieltag'!J88)))),'3. Spieltag'!K88,0)</f>
        <v>0</v>
      </c>
      <c r="AE82">
        <f>IF(AB82='3. Spieltag'!G88,'3. Spieltag'!K88,IF(AB82='3. Spieltag'!K88,'3. Spieltag'!G88,0))</f>
        <v>0</v>
      </c>
      <c r="AH82">
        <f>IF('4. Spieltag'!C88&gt;'4. Spieltag'!E88,'4. Spieltag'!B88,IF('4. Spieltag'!E88&gt;'4. Spieltag'!C88,'4. Spieltag'!F88,0))</f>
        <v>0</v>
      </c>
      <c r="AI82">
        <f>IF((AND(AH82=0,NOT(ISBLANK('4. Spieltag'!C88)),NOT(ISBLANK('4. Spieltag'!E88)))),'4. Spieltag'!B88,0)</f>
        <v>0</v>
      </c>
      <c r="AJ82">
        <f>IF((AND(AH82=0,NOT(ISBLANK('4. Spieltag'!C88)),NOT(ISBLANK('4. Spieltag'!E88)))),'4. Spieltag'!F88,0)</f>
        <v>0</v>
      </c>
      <c r="AK82">
        <f>IF(AH82='4. Spieltag'!B88,'4. Spieltag'!F88,IF(AH82='4. Spieltag'!F88,'4. Spieltag'!B88,0))</f>
        <v>0</v>
      </c>
      <c r="AM82">
        <f>IF('4. Spieltag'!H88&gt;'4. Spieltag'!J88,'4. Spieltag'!G88,IF('4. Spieltag'!J88&gt;'4. Spieltag'!H88,'4. Spieltag'!K88,0))</f>
        <v>0</v>
      </c>
      <c r="AN82">
        <f>IF((AND(AM82=0,NOT(ISBLANK('4. Spieltag'!H88)),NOT(ISBLANK('4. Spieltag'!J88)))),'4. Spieltag'!G88,0)</f>
        <v>0</v>
      </c>
      <c r="AO82">
        <f>IF((AND(AM82=0,NOT(ISBLANK('4. Spieltag'!H88)),NOT(ISBLANK('4. Spieltag'!J88)))),'4. Spieltag'!K88,0)</f>
        <v>0</v>
      </c>
      <c r="AP82">
        <f>IF(AM82='4. Spieltag'!G88,'4. Spieltag'!K88,IF(AM82='4. Spieltag'!K88,'4. Spieltag'!G88,0))</f>
        <v>0</v>
      </c>
      <c r="AS82">
        <f>IF('5. Spieltag'!C88&gt;'5. Spieltag'!E88,'5. Spieltag'!B88,IF('5. Spieltag'!E88&gt;'5. Spieltag'!C88,'5. Spieltag'!F88,0))</f>
        <v>0</v>
      </c>
      <c r="AT82">
        <f>IF((AND(AS82=0,NOT(ISBLANK('5. Spieltag'!C88)),NOT(ISBLANK('5. Spieltag'!E88)))),'5. Spieltag'!B88,0)</f>
        <v>0</v>
      </c>
      <c r="AU82">
        <f>IF((AND(AS82=0,NOT(ISBLANK('5. Spieltag'!C88)),NOT(ISBLANK('5. Spieltag'!E88)))),'5. Spieltag'!F88,0)</f>
        <v>0</v>
      </c>
      <c r="AV82">
        <f>IF(AS82='5. Spieltag'!B88,'5. Spieltag'!F88,IF(AS82='5. Spieltag'!F88,'5. Spieltag'!B88,0))</f>
        <v>0</v>
      </c>
      <c r="AX82">
        <f>IF('5. Spieltag'!H88&gt;'5. Spieltag'!J88,'5. Spieltag'!G88,IF('5. Spieltag'!J88&gt;'5. Spieltag'!H88,'5. Spieltag'!K88,0))</f>
        <v>0</v>
      </c>
      <c r="AY82">
        <f>IF((AND(AX82=0,NOT(ISBLANK('5. Spieltag'!H88)),NOT(ISBLANK('5. Spieltag'!J88)))),'5. Spieltag'!G88,0)</f>
        <v>0</v>
      </c>
      <c r="AZ82">
        <f>IF((AND(AX82=0,NOT(ISBLANK('5. Spieltag'!H88)),NOT(ISBLANK('5. Spieltag'!J88)))),'5. Spieltag'!K88,0)</f>
        <v>0</v>
      </c>
      <c r="BA82">
        <f>IF(AX82='5. Spieltag'!G88,'5. Spieltag'!K88,IF(AX82='5. Spieltag'!K88,'5. Spieltag'!G88,0))</f>
        <v>0</v>
      </c>
    </row>
    <row r="83" spans="1:53" x14ac:dyDescent="0.25">
      <c r="A83">
        <f>IF('1. Spieltag'!C89&gt;'1. Spieltag'!E89,'1. Spieltag'!B89,IF('1. Spieltag'!E89&gt;'1. Spieltag'!C89,'1. Spieltag'!F89,0))</f>
        <v>0</v>
      </c>
      <c r="B83">
        <f>IF((AND(A83=0,NOT(ISBLANK('1. Spieltag'!C89)),NOT(ISBLANK('1. Spieltag'!E89)))),'1. Spieltag'!B89,0)</f>
        <v>0</v>
      </c>
      <c r="C83">
        <f>IF((AND(A83=0,NOT(ISBLANK('1. Spieltag'!C89)),NOT(ISBLANK('1. Spieltag'!E89)))),'1. Spieltag'!F89,0)</f>
        <v>0</v>
      </c>
      <c r="D83">
        <f>IF(A83='1. Spieltag'!B89,'1. Spieltag'!F89,IF(A83='1. Spieltag'!F89,'1. Spieltag'!B89,0))</f>
        <v>0</v>
      </c>
      <c r="F83">
        <f>IF('1. Spieltag'!H89&gt;'1. Spieltag'!J89,'1. Spieltag'!G89,IF('1. Spieltag'!J89&gt;'1. Spieltag'!H89,'1. Spieltag'!K89,0))</f>
        <v>0</v>
      </c>
      <c r="G83">
        <f>IF((AND(F83=0,NOT(ISBLANK('1. Spieltag'!H89)),NOT(ISBLANK('1. Spieltag'!J89)))),'1. Spieltag'!G89,0)</f>
        <v>0</v>
      </c>
      <c r="H83">
        <f>IF((AND(F83=0,NOT(ISBLANK('1. Spieltag'!H89)),NOT(ISBLANK('1. Spieltag'!J89)))),'1. Spieltag'!K89,0)</f>
        <v>0</v>
      </c>
      <c r="I83">
        <f>IF(F83='1. Spieltag'!G89,'1. Spieltag'!K89,IF(F83='1. Spieltag'!K89,'1. Spieltag'!G89,0))</f>
        <v>0</v>
      </c>
      <c r="L83">
        <f>IF('2. Spieltag'!C89&gt;'2. Spieltag'!E89,'2. Spieltag'!B89,IF('2. Spieltag'!E89&gt;'2. Spieltag'!C89,'2. Spieltag'!F89,0))</f>
        <v>0</v>
      </c>
      <c r="M83">
        <f>IF((AND(L83=0,NOT(ISBLANK('2. Spieltag'!C89)),NOT(ISBLANK('2. Spieltag'!E89)))),'2. Spieltag'!B89,0)</f>
        <v>0</v>
      </c>
      <c r="N83">
        <f>IF((AND(L83=0,NOT(ISBLANK('2. Spieltag'!C89)),NOT(ISBLANK('2. Spieltag'!E89)))),'2. Spieltag'!F89,0)</f>
        <v>0</v>
      </c>
      <c r="O83">
        <f>IF(L83='2. Spieltag'!B89,'2. Spieltag'!F89,IF(L83='2. Spieltag'!F89,'2. Spieltag'!B89,0))</f>
        <v>0</v>
      </c>
      <c r="Q83">
        <f>IF('2. Spieltag'!H89&gt;'2. Spieltag'!J89,'2. Spieltag'!G89,IF('2. Spieltag'!J89&gt;'2. Spieltag'!H89,'2. Spieltag'!K89,0))</f>
        <v>0</v>
      </c>
      <c r="R83">
        <f>IF((AND(Q83=0,NOT(ISBLANK('2. Spieltag'!H89)),NOT(ISBLANK('2. Spieltag'!J89)))),'2. Spieltag'!G89,0)</f>
        <v>0</v>
      </c>
      <c r="S83">
        <f>IF((AND(Q83=0,NOT(ISBLANK('2. Spieltag'!H89)),NOT(ISBLANK('2. Spieltag'!J89)))),'2. Spieltag'!K89,0)</f>
        <v>0</v>
      </c>
      <c r="T83">
        <f>IF(Q83='2. Spieltag'!G89,'2. Spieltag'!K89,IF(Q83='2. Spieltag'!K89,'2. Spieltag'!G89,0))</f>
        <v>0</v>
      </c>
      <c r="W83">
        <f>IF('3. Spieltag'!C89&gt;'3. Spieltag'!E89,'3. Spieltag'!B89,IF('3. Spieltag'!E89&gt;'3. Spieltag'!C89,'3. Spieltag'!F89,0))</f>
        <v>0</v>
      </c>
      <c r="X83">
        <f>IF((AND(W83=0,NOT(ISBLANK('3. Spieltag'!C89)),NOT(ISBLANK('3. Spieltag'!E89)))),'3. Spieltag'!B89,0)</f>
        <v>0</v>
      </c>
      <c r="Y83">
        <f>IF((AND(W83=0,NOT(ISBLANK('3. Spieltag'!C89)),NOT(ISBLANK('3. Spieltag'!E89)))),'3. Spieltag'!F89,0)</f>
        <v>0</v>
      </c>
      <c r="Z83">
        <f>IF(W83='3. Spieltag'!B89,'3. Spieltag'!F89,IF(W83='3. Spieltag'!F89,'3. Spieltag'!B89,0))</f>
        <v>0</v>
      </c>
      <c r="AB83">
        <f>IF('3. Spieltag'!H89&gt;'3. Spieltag'!J89,'3. Spieltag'!G89,IF('3. Spieltag'!J89&gt;'3. Spieltag'!H89,'3. Spieltag'!K89,0))</f>
        <v>0</v>
      </c>
      <c r="AC83">
        <f>IF((AND(AB83=0,NOT(ISBLANK('3. Spieltag'!H89)),NOT(ISBLANK('3. Spieltag'!J89)))),'3. Spieltag'!G89,0)</f>
        <v>0</v>
      </c>
      <c r="AD83">
        <f>IF((AND(AB83=0,NOT(ISBLANK('3. Spieltag'!H89)),NOT(ISBLANK('3. Spieltag'!J89)))),'3. Spieltag'!K89,0)</f>
        <v>0</v>
      </c>
      <c r="AE83">
        <f>IF(AB83='3. Spieltag'!G89,'3. Spieltag'!K89,IF(AB83='3. Spieltag'!K89,'3. Spieltag'!G89,0))</f>
        <v>0</v>
      </c>
      <c r="AH83">
        <f>IF('4. Spieltag'!C89&gt;'4. Spieltag'!E89,'4. Spieltag'!B89,IF('4. Spieltag'!E89&gt;'4. Spieltag'!C89,'4. Spieltag'!F89,0))</f>
        <v>0</v>
      </c>
      <c r="AI83">
        <f>IF((AND(AH83=0,NOT(ISBLANK('4. Spieltag'!C89)),NOT(ISBLANK('4. Spieltag'!E89)))),'4. Spieltag'!B89,0)</f>
        <v>0</v>
      </c>
      <c r="AJ83">
        <f>IF((AND(AH83=0,NOT(ISBLANK('4. Spieltag'!C89)),NOT(ISBLANK('4. Spieltag'!E89)))),'4. Spieltag'!F89,0)</f>
        <v>0</v>
      </c>
      <c r="AK83">
        <f>IF(AH83='4. Spieltag'!B89,'4. Spieltag'!F89,IF(AH83='4. Spieltag'!F89,'4. Spieltag'!B89,0))</f>
        <v>0</v>
      </c>
      <c r="AM83">
        <f>IF('4. Spieltag'!H89&gt;'4. Spieltag'!J89,'4. Spieltag'!G89,IF('4. Spieltag'!J89&gt;'4. Spieltag'!H89,'4. Spieltag'!K89,0))</f>
        <v>0</v>
      </c>
      <c r="AN83">
        <f>IF((AND(AM83=0,NOT(ISBLANK('4. Spieltag'!H89)),NOT(ISBLANK('4. Spieltag'!J89)))),'4. Spieltag'!G89,0)</f>
        <v>0</v>
      </c>
      <c r="AO83">
        <f>IF((AND(AM83=0,NOT(ISBLANK('4. Spieltag'!H89)),NOT(ISBLANK('4. Spieltag'!J89)))),'4. Spieltag'!K89,0)</f>
        <v>0</v>
      </c>
      <c r="AP83">
        <f>IF(AM83='4. Spieltag'!G89,'4. Spieltag'!K89,IF(AM83='4. Spieltag'!K89,'4. Spieltag'!G89,0))</f>
        <v>0</v>
      </c>
      <c r="AS83">
        <f>IF('5. Spieltag'!C89&gt;'5. Spieltag'!E89,'5. Spieltag'!B89,IF('5. Spieltag'!E89&gt;'5. Spieltag'!C89,'5. Spieltag'!F89,0))</f>
        <v>0</v>
      </c>
      <c r="AT83">
        <f>IF((AND(AS83=0,NOT(ISBLANK('5. Spieltag'!C89)),NOT(ISBLANK('5. Spieltag'!E89)))),'5. Spieltag'!B89,0)</f>
        <v>0</v>
      </c>
      <c r="AU83">
        <f>IF((AND(AS83=0,NOT(ISBLANK('5. Spieltag'!C89)),NOT(ISBLANK('5. Spieltag'!E89)))),'5. Spieltag'!F89,0)</f>
        <v>0</v>
      </c>
      <c r="AV83">
        <f>IF(AS83='5. Spieltag'!B89,'5. Spieltag'!F89,IF(AS83='5. Spieltag'!F89,'5. Spieltag'!B89,0))</f>
        <v>0</v>
      </c>
      <c r="AX83">
        <f>IF('5. Spieltag'!H89&gt;'5. Spieltag'!J89,'5. Spieltag'!G89,IF('5. Spieltag'!J89&gt;'5. Spieltag'!H89,'5. Spieltag'!K89,0))</f>
        <v>0</v>
      </c>
      <c r="AY83">
        <f>IF((AND(AX83=0,NOT(ISBLANK('5. Spieltag'!H89)),NOT(ISBLANK('5. Spieltag'!J89)))),'5. Spieltag'!G89,0)</f>
        <v>0</v>
      </c>
      <c r="AZ83">
        <f>IF((AND(AX83=0,NOT(ISBLANK('5. Spieltag'!H89)),NOT(ISBLANK('5. Spieltag'!J89)))),'5. Spieltag'!K89,0)</f>
        <v>0</v>
      </c>
      <c r="BA83">
        <f>IF(AX83='5. Spieltag'!G89,'5. Spieltag'!K89,IF(AX83='5. Spieltag'!K89,'5. Spieltag'!G89,0))</f>
        <v>0</v>
      </c>
    </row>
    <row r="84" spans="1:53" x14ac:dyDescent="0.25">
      <c r="A84">
        <f>IF('1. Spieltag'!C90&gt;'1. Spieltag'!E90,'1. Spieltag'!B90,IF('1. Spieltag'!E90&gt;'1. Spieltag'!C90,'1. Spieltag'!F90,0))</f>
        <v>0</v>
      </c>
      <c r="B84">
        <f>IF((AND(A84=0,NOT(ISBLANK('1. Spieltag'!C90)),NOT(ISBLANK('1. Spieltag'!E90)))),'1. Spieltag'!B90,0)</f>
        <v>0</v>
      </c>
      <c r="C84">
        <f>IF((AND(A84=0,NOT(ISBLANK('1. Spieltag'!C90)),NOT(ISBLANK('1. Spieltag'!E90)))),'1. Spieltag'!F90,0)</f>
        <v>0</v>
      </c>
      <c r="D84">
        <f>IF(A84='1. Spieltag'!B90,'1. Spieltag'!F90,IF(A84='1. Spieltag'!F90,'1. Spieltag'!B90,0))</f>
        <v>0</v>
      </c>
      <c r="F84">
        <f>IF('1. Spieltag'!H90&gt;'1. Spieltag'!J90,'1. Spieltag'!G90,IF('1. Spieltag'!J90&gt;'1. Spieltag'!H90,'1. Spieltag'!K90,0))</f>
        <v>0</v>
      </c>
      <c r="G84">
        <f>IF((AND(F84=0,NOT(ISBLANK('1. Spieltag'!H90)),NOT(ISBLANK('1. Spieltag'!J90)))),'1. Spieltag'!G90,0)</f>
        <v>0</v>
      </c>
      <c r="H84">
        <f>IF((AND(F84=0,NOT(ISBLANK('1. Spieltag'!H90)),NOT(ISBLANK('1. Spieltag'!J90)))),'1. Spieltag'!K90,0)</f>
        <v>0</v>
      </c>
      <c r="I84">
        <f>IF(F84='1. Spieltag'!G90,'1. Spieltag'!K90,IF(F84='1. Spieltag'!K90,'1. Spieltag'!G90,0))</f>
        <v>0</v>
      </c>
      <c r="L84">
        <f>IF('2. Spieltag'!C90&gt;'2. Spieltag'!E90,'2. Spieltag'!B90,IF('2. Spieltag'!E90&gt;'2. Spieltag'!C90,'2. Spieltag'!F90,0))</f>
        <v>0</v>
      </c>
      <c r="M84">
        <f>IF((AND(L84=0,NOT(ISBLANK('2. Spieltag'!C90)),NOT(ISBLANK('2. Spieltag'!E90)))),'2. Spieltag'!B90,0)</f>
        <v>0</v>
      </c>
      <c r="N84">
        <f>IF((AND(L84=0,NOT(ISBLANK('2. Spieltag'!C90)),NOT(ISBLANK('2. Spieltag'!E90)))),'2. Spieltag'!F90,0)</f>
        <v>0</v>
      </c>
      <c r="O84">
        <f>IF(L84='2. Spieltag'!B90,'2. Spieltag'!F90,IF(L84='2. Spieltag'!F90,'2. Spieltag'!B90,0))</f>
        <v>0</v>
      </c>
      <c r="Q84">
        <f>IF('2. Spieltag'!H90&gt;'2. Spieltag'!J90,'2. Spieltag'!G90,IF('2. Spieltag'!J90&gt;'2. Spieltag'!H90,'2. Spieltag'!K90,0))</f>
        <v>0</v>
      </c>
      <c r="R84">
        <f>IF((AND(Q84=0,NOT(ISBLANK('2. Spieltag'!H90)),NOT(ISBLANK('2. Spieltag'!J90)))),'2. Spieltag'!G90,0)</f>
        <v>0</v>
      </c>
      <c r="S84">
        <f>IF((AND(Q84=0,NOT(ISBLANK('2. Spieltag'!H90)),NOT(ISBLANK('2. Spieltag'!J90)))),'2. Spieltag'!K90,0)</f>
        <v>0</v>
      </c>
      <c r="T84">
        <f>IF(Q84='2. Spieltag'!G90,'2. Spieltag'!K90,IF(Q84='2. Spieltag'!K90,'2. Spieltag'!G90,0))</f>
        <v>0</v>
      </c>
      <c r="W84">
        <f>IF('3. Spieltag'!C90&gt;'3. Spieltag'!E90,'3. Spieltag'!B90,IF('3. Spieltag'!E90&gt;'3. Spieltag'!C90,'3. Spieltag'!F90,0))</f>
        <v>0</v>
      </c>
      <c r="X84">
        <f>IF((AND(W84=0,NOT(ISBLANK('3. Spieltag'!C90)),NOT(ISBLANK('3. Spieltag'!E90)))),'3. Spieltag'!B90,0)</f>
        <v>0</v>
      </c>
      <c r="Y84">
        <f>IF((AND(W84=0,NOT(ISBLANK('3. Spieltag'!C90)),NOT(ISBLANK('3. Spieltag'!E90)))),'3. Spieltag'!F90,0)</f>
        <v>0</v>
      </c>
      <c r="Z84">
        <f>IF(W84='3. Spieltag'!B90,'3. Spieltag'!F90,IF(W84='3. Spieltag'!F90,'3. Spieltag'!B90,0))</f>
        <v>0</v>
      </c>
      <c r="AB84">
        <f>IF('3. Spieltag'!H90&gt;'3. Spieltag'!J90,'3. Spieltag'!G90,IF('3. Spieltag'!J90&gt;'3. Spieltag'!H90,'3. Spieltag'!K90,0))</f>
        <v>0</v>
      </c>
      <c r="AC84">
        <f>IF((AND(AB84=0,NOT(ISBLANK('3. Spieltag'!H90)),NOT(ISBLANK('3. Spieltag'!J90)))),'3. Spieltag'!G90,0)</f>
        <v>0</v>
      </c>
      <c r="AD84">
        <f>IF((AND(AB84=0,NOT(ISBLANK('3. Spieltag'!H90)),NOT(ISBLANK('3. Spieltag'!J90)))),'3. Spieltag'!K90,0)</f>
        <v>0</v>
      </c>
      <c r="AE84">
        <f>IF(AB84='3. Spieltag'!G90,'3. Spieltag'!K90,IF(AB84='3. Spieltag'!K90,'3. Spieltag'!G90,0))</f>
        <v>0</v>
      </c>
      <c r="AH84">
        <f>IF('4. Spieltag'!C90&gt;'4. Spieltag'!E90,'4. Spieltag'!B90,IF('4. Spieltag'!E90&gt;'4. Spieltag'!C90,'4. Spieltag'!F90,0))</f>
        <v>0</v>
      </c>
      <c r="AI84">
        <f>IF((AND(AH84=0,NOT(ISBLANK('4. Spieltag'!C90)),NOT(ISBLANK('4. Spieltag'!E90)))),'4. Spieltag'!B90,0)</f>
        <v>0</v>
      </c>
      <c r="AJ84">
        <f>IF((AND(AH84=0,NOT(ISBLANK('4. Spieltag'!C90)),NOT(ISBLANK('4. Spieltag'!E90)))),'4. Spieltag'!F90,0)</f>
        <v>0</v>
      </c>
      <c r="AK84">
        <f>IF(AH84='4. Spieltag'!B90,'4. Spieltag'!F90,IF(AH84='4. Spieltag'!F90,'4. Spieltag'!B90,0))</f>
        <v>0</v>
      </c>
      <c r="AM84">
        <f>IF('4. Spieltag'!H90&gt;'4. Spieltag'!J90,'4. Spieltag'!G90,IF('4. Spieltag'!J90&gt;'4. Spieltag'!H90,'4. Spieltag'!K90,0))</f>
        <v>0</v>
      </c>
      <c r="AN84">
        <f>IF((AND(AM84=0,NOT(ISBLANK('4. Spieltag'!H90)),NOT(ISBLANK('4. Spieltag'!J90)))),'4. Spieltag'!G90,0)</f>
        <v>0</v>
      </c>
      <c r="AO84">
        <f>IF((AND(AM84=0,NOT(ISBLANK('4. Spieltag'!H90)),NOT(ISBLANK('4. Spieltag'!J90)))),'4. Spieltag'!K90,0)</f>
        <v>0</v>
      </c>
      <c r="AP84">
        <f>IF(AM84='4. Spieltag'!G90,'4. Spieltag'!K90,IF(AM84='4. Spieltag'!K90,'4. Spieltag'!G90,0))</f>
        <v>0</v>
      </c>
      <c r="AS84">
        <f>IF('5. Spieltag'!C90&gt;'5. Spieltag'!E90,'5. Spieltag'!B90,IF('5. Spieltag'!E90&gt;'5. Spieltag'!C90,'5. Spieltag'!F90,0))</f>
        <v>0</v>
      </c>
      <c r="AT84">
        <f>IF((AND(AS84=0,NOT(ISBLANK('5. Spieltag'!C90)),NOT(ISBLANK('5. Spieltag'!E90)))),'5. Spieltag'!B90,0)</f>
        <v>0</v>
      </c>
      <c r="AU84">
        <f>IF((AND(AS84=0,NOT(ISBLANK('5. Spieltag'!C90)),NOT(ISBLANK('5. Spieltag'!E90)))),'5. Spieltag'!F90,0)</f>
        <v>0</v>
      </c>
      <c r="AV84">
        <f>IF(AS84='5. Spieltag'!B90,'5. Spieltag'!F90,IF(AS84='5. Spieltag'!F90,'5. Spieltag'!B90,0))</f>
        <v>0</v>
      </c>
      <c r="AX84">
        <f>IF('5. Spieltag'!H90&gt;'5. Spieltag'!J90,'5. Spieltag'!G90,IF('5. Spieltag'!J90&gt;'5. Spieltag'!H90,'5. Spieltag'!K90,0))</f>
        <v>0</v>
      </c>
      <c r="AY84">
        <f>IF((AND(AX84=0,NOT(ISBLANK('5. Spieltag'!H90)),NOT(ISBLANK('5. Spieltag'!J90)))),'5. Spieltag'!G90,0)</f>
        <v>0</v>
      </c>
      <c r="AZ84">
        <f>IF((AND(AX84=0,NOT(ISBLANK('5. Spieltag'!H90)),NOT(ISBLANK('5. Spieltag'!J90)))),'5. Spieltag'!K90,0)</f>
        <v>0</v>
      </c>
      <c r="BA84">
        <f>IF(AX84='5. Spieltag'!G90,'5. Spieltag'!K90,IF(AX84='5. Spieltag'!K90,'5. Spieltag'!G90,0))</f>
        <v>0</v>
      </c>
    </row>
    <row r="85" spans="1:53" x14ac:dyDescent="0.25">
      <c r="A85">
        <f>IF('1. Spieltag'!C91&gt;'1. Spieltag'!E91,'1. Spieltag'!B91,IF('1. Spieltag'!E91&gt;'1. Spieltag'!C91,'1. Spieltag'!F91,0))</f>
        <v>0</v>
      </c>
      <c r="B85">
        <f>IF((AND(A85=0,NOT(ISBLANK('1. Spieltag'!C91)),NOT(ISBLANK('1. Spieltag'!E91)))),'1. Spieltag'!B91,0)</f>
        <v>0</v>
      </c>
      <c r="C85">
        <f>IF((AND(A85=0,NOT(ISBLANK('1. Spieltag'!C91)),NOT(ISBLANK('1. Spieltag'!E91)))),'1. Spieltag'!F91,0)</f>
        <v>0</v>
      </c>
      <c r="D85">
        <f>IF(A85='1. Spieltag'!B91,'1. Spieltag'!F91,IF(A85='1. Spieltag'!F91,'1. Spieltag'!B91,0))</f>
        <v>0</v>
      </c>
      <c r="F85">
        <f>IF('1. Spieltag'!H91&gt;'1. Spieltag'!J91,'1. Spieltag'!G91,IF('1. Spieltag'!J91&gt;'1. Spieltag'!H91,'1. Spieltag'!K91,0))</f>
        <v>0</v>
      </c>
      <c r="G85">
        <f>IF((AND(F85=0,NOT(ISBLANK('1. Spieltag'!H91)),NOT(ISBLANK('1. Spieltag'!J91)))),'1. Spieltag'!G91,0)</f>
        <v>0</v>
      </c>
      <c r="H85">
        <f>IF((AND(F85=0,NOT(ISBLANK('1. Spieltag'!H91)),NOT(ISBLANK('1. Spieltag'!J91)))),'1. Spieltag'!K91,0)</f>
        <v>0</v>
      </c>
      <c r="I85">
        <f>IF(F85='1. Spieltag'!G91,'1. Spieltag'!K91,IF(F85='1. Spieltag'!K91,'1. Spieltag'!G91,0))</f>
        <v>0</v>
      </c>
      <c r="L85">
        <f>IF('2. Spieltag'!C91&gt;'2. Spieltag'!E91,'2. Spieltag'!B91,IF('2. Spieltag'!E91&gt;'2. Spieltag'!C91,'2. Spieltag'!F91,0))</f>
        <v>0</v>
      </c>
      <c r="M85">
        <f>IF((AND(L85=0,NOT(ISBLANK('2. Spieltag'!C91)),NOT(ISBLANK('2. Spieltag'!E91)))),'2. Spieltag'!B91,0)</f>
        <v>0</v>
      </c>
      <c r="N85">
        <f>IF((AND(L85=0,NOT(ISBLANK('2. Spieltag'!C91)),NOT(ISBLANK('2. Spieltag'!E91)))),'2. Spieltag'!F91,0)</f>
        <v>0</v>
      </c>
      <c r="O85">
        <f>IF(L85='2. Spieltag'!B91,'2. Spieltag'!F91,IF(L85='2. Spieltag'!F91,'2. Spieltag'!B91,0))</f>
        <v>0</v>
      </c>
      <c r="Q85">
        <f>IF('2. Spieltag'!H91&gt;'2. Spieltag'!J91,'2. Spieltag'!G91,IF('2. Spieltag'!J91&gt;'2. Spieltag'!H91,'2. Spieltag'!K91,0))</f>
        <v>0</v>
      </c>
      <c r="R85">
        <f>IF((AND(Q85=0,NOT(ISBLANK('2. Spieltag'!H91)),NOT(ISBLANK('2. Spieltag'!J91)))),'2. Spieltag'!G91,0)</f>
        <v>0</v>
      </c>
      <c r="S85">
        <f>IF((AND(Q85=0,NOT(ISBLANK('2. Spieltag'!H91)),NOT(ISBLANK('2. Spieltag'!J91)))),'2. Spieltag'!K91,0)</f>
        <v>0</v>
      </c>
      <c r="T85">
        <f>IF(Q85='2. Spieltag'!G91,'2. Spieltag'!K91,IF(Q85='2. Spieltag'!K91,'2. Spieltag'!G91,0))</f>
        <v>0</v>
      </c>
      <c r="W85">
        <f>IF('3. Spieltag'!C91&gt;'3. Spieltag'!E91,'3. Spieltag'!B91,IF('3. Spieltag'!E91&gt;'3. Spieltag'!C91,'3. Spieltag'!F91,0))</f>
        <v>0</v>
      </c>
      <c r="X85">
        <f>IF((AND(W85=0,NOT(ISBLANK('3. Spieltag'!C91)),NOT(ISBLANK('3. Spieltag'!E91)))),'3. Spieltag'!B91,0)</f>
        <v>0</v>
      </c>
      <c r="Y85">
        <f>IF((AND(W85=0,NOT(ISBLANK('3. Spieltag'!C91)),NOT(ISBLANK('3. Spieltag'!E91)))),'3. Spieltag'!F91,0)</f>
        <v>0</v>
      </c>
      <c r="Z85">
        <f>IF(W85='3. Spieltag'!B91,'3. Spieltag'!F91,IF(W85='3. Spieltag'!F91,'3. Spieltag'!B91,0))</f>
        <v>0</v>
      </c>
      <c r="AB85">
        <f>IF('3. Spieltag'!H91&gt;'3. Spieltag'!J91,'3. Spieltag'!G91,IF('3. Spieltag'!J91&gt;'3. Spieltag'!H91,'3. Spieltag'!K91,0))</f>
        <v>0</v>
      </c>
      <c r="AC85">
        <f>IF((AND(AB85=0,NOT(ISBLANK('3. Spieltag'!H91)),NOT(ISBLANK('3. Spieltag'!J91)))),'3. Spieltag'!G91,0)</f>
        <v>0</v>
      </c>
      <c r="AD85">
        <f>IF((AND(AB85=0,NOT(ISBLANK('3. Spieltag'!H91)),NOT(ISBLANK('3. Spieltag'!J91)))),'3. Spieltag'!K91,0)</f>
        <v>0</v>
      </c>
      <c r="AE85">
        <f>IF(AB85='3. Spieltag'!G91,'3. Spieltag'!K91,IF(AB85='3. Spieltag'!K91,'3. Spieltag'!G91,0))</f>
        <v>0</v>
      </c>
      <c r="AH85">
        <f>IF('4. Spieltag'!C91&gt;'4. Spieltag'!E91,'4. Spieltag'!B91,IF('4. Spieltag'!E91&gt;'4. Spieltag'!C91,'4. Spieltag'!F91,0))</f>
        <v>0</v>
      </c>
      <c r="AI85">
        <f>IF((AND(AH85=0,NOT(ISBLANK('4. Spieltag'!C91)),NOT(ISBLANK('4. Spieltag'!E91)))),'4. Spieltag'!B91,0)</f>
        <v>0</v>
      </c>
      <c r="AJ85">
        <f>IF((AND(AH85=0,NOT(ISBLANK('4. Spieltag'!C91)),NOT(ISBLANK('4. Spieltag'!E91)))),'4. Spieltag'!F91,0)</f>
        <v>0</v>
      </c>
      <c r="AK85">
        <f>IF(AH85='4. Spieltag'!B91,'4. Spieltag'!F91,IF(AH85='4. Spieltag'!F91,'4. Spieltag'!B91,0))</f>
        <v>0</v>
      </c>
      <c r="AM85">
        <f>IF('4. Spieltag'!H91&gt;'4. Spieltag'!J91,'4. Spieltag'!G91,IF('4. Spieltag'!J91&gt;'4. Spieltag'!H91,'4. Spieltag'!K91,0))</f>
        <v>0</v>
      </c>
      <c r="AN85">
        <f>IF((AND(AM85=0,NOT(ISBLANK('4. Spieltag'!H91)),NOT(ISBLANK('4. Spieltag'!J91)))),'4. Spieltag'!G91,0)</f>
        <v>0</v>
      </c>
      <c r="AO85">
        <f>IF((AND(AM85=0,NOT(ISBLANK('4. Spieltag'!H91)),NOT(ISBLANK('4. Spieltag'!J91)))),'4. Spieltag'!K91,0)</f>
        <v>0</v>
      </c>
      <c r="AP85">
        <f>IF(AM85='4. Spieltag'!G91,'4. Spieltag'!K91,IF(AM85='4. Spieltag'!K91,'4. Spieltag'!G91,0))</f>
        <v>0</v>
      </c>
      <c r="AS85">
        <f>IF('5. Spieltag'!C91&gt;'5. Spieltag'!E91,'5. Spieltag'!B91,IF('5. Spieltag'!E91&gt;'5. Spieltag'!C91,'5. Spieltag'!F91,0))</f>
        <v>0</v>
      </c>
      <c r="AT85">
        <f>IF((AND(AS85=0,NOT(ISBLANK('5. Spieltag'!C91)),NOT(ISBLANK('5. Spieltag'!E91)))),'5. Spieltag'!B91,0)</f>
        <v>0</v>
      </c>
      <c r="AU85">
        <f>IF((AND(AS85=0,NOT(ISBLANK('5. Spieltag'!C91)),NOT(ISBLANK('5. Spieltag'!E91)))),'5. Spieltag'!F91,0)</f>
        <v>0</v>
      </c>
      <c r="AV85">
        <f>IF(AS85='5. Spieltag'!B91,'5. Spieltag'!F91,IF(AS85='5. Spieltag'!F91,'5. Spieltag'!B91,0))</f>
        <v>0</v>
      </c>
      <c r="AX85">
        <f>IF('5. Spieltag'!H91&gt;'5. Spieltag'!J91,'5. Spieltag'!G91,IF('5. Spieltag'!J91&gt;'5. Spieltag'!H91,'5. Spieltag'!K91,0))</f>
        <v>0</v>
      </c>
      <c r="AY85">
        <f>IF((AND(AX85=0,NOT(ISBLANK('5. Spieltag'!H91)),NOT(ISBLANK('5. Spieltag'!J91)))),'5. Spieltag'!G91,0)</f>
        <v>0</v>
      </c>
      <c r="AZ85">
        <f>IF((AND(AX85=0,NOT(ISBLANK('5. Spieltag'!H91)),NOT(ISBLANK('5. Spieltag'!J91)))),'5. Spieltag'!K91,0)</f>
        <v>0</v>
      </c>
      <c r="BA85">
        <f>IF(AX85='5. Spieltag'!G91,'5. Spieltag'!K91,IF(AX85='5. Spieltag'!K91,'5. Spieltag'!G91,0))</f>
        <v>0</v>
      </c>
    </row>
    <row r="86" spans="1:53" x14ac:dyDescent="0.25">
      <c r="A86">
        <f>IF('1. Spieltag'!C92&gt;'1. Spieltag'!E92,'1. Spieltag'!B92,IF('1. Spieltag'!E92&gt;'1. Spieltag'!C92,'1. Spieltag'!F92,0))</f>
        <v>0</v>
      </c>
      <c r="B86">
        <f>IF((AND(A86=0,NOT(ISBLANK('1. Spieltag'!C92)),NOT(ISBLANK('1. Spieltag'!E92)))),'1. Spieltag'!B92,0)</f>
        <v>0</v>
      </c>
      <c r="C86">
        <f>IF((AND(A86=0,NOT(ISBLANK('1. Spieltag'!C92)),NOT(ISBLANK('1. Spieltag'!E92)))),'1. Spieltag'!F92,0)</f>
        <v>0</v>
      </c>
      <c r="D86">
        <f>IF(A86='1. Spieltag'!B92,'1. Spieltag'!F92,IF(A86='1. Spieltag'!F92,'1. Spieltag'!B92,0))</f>
        <v>0</v>
      </c>
      <c r="F86">
        <f>IF('1. Spieltag'!H92&gt;'1. Spieltag'!J92,'1. Spieltag'!G92,IF('1. Spieltag'!J92&gt;'1. Spieltag'!H92,'1. Spieltag'!K92,0))</f>
        <v>0</v>
      </c>
      <c r="G86">
        <f>IF((AND(F86=0,NOT(ISBLANK('1. Spieltag'!H92)),NOT(ISBLANK('1. Spieltag'!J92)))),'1. Spieltag'!G92,0)</f>
        <v>0</v>
      </c>
      <c r="H86">
        <f>IF((AND(F86=0,NOT(ISBLANK('1. Spieltag'!H92)),NOT(ISBLANK('1. Spieltag'!J92)))),'1. Spieltag'!K92,0)</f>
        <v>0</v>
      </c>
      <c r="I86">
        <f>IF(F86='1. Spieltag'!G92,'1. Spieltag'!K92,IF(F86='1. Spieltag'!K92,'1. Spieltag'!G92,0))</f>
        <v>0</v>
      </c>
      <c r="L86">
        <f>IF('2. Spieltag'!C92&gt;'2. Spieltag'!E92,'2. Spieltag'!B92,IF('2. Spieltag'!E92&gt;'2. Spieltag'!C92,'2. Spieltag'!F92,0))</f>
        <v>0</v>
      </c>
      <c r="M86">
        <f>IF((AND(L86=0,NOT(ISBLANK('2. Spieltag'!C92)),NOT(ISBLANK('2. Spieltag'!E92)))),'2. Spieltag'!B92,0)</f>
        <v>0</v>
      </c>
      <c r="N86">
        <f>IF((AND(L86=0,NOT(ISBLANK('2. Spieltag'!C92)),NOT(ISBLANK('2. Spieltag'!E92)))),'2. Spieltag'!F92,0)</f>
        <v>0</v>
      </c>
      <c r="O86">
        <f>IF(L86='2. Spieltag'!B92,'2. Spieltag'!F92,IF(L86='2. Spieltag'!F92,'2. Spieltag'!B92,0))</f>
        <v>0</v>
      </c>
      <c r="Q86">
        <f>IF('2. Spieltag'!H92&gt;'2. Spieltag'!J92,'2. Spieltag'!G92,IF('2. Spieltag'!J92&gt;'2. Spieltag'!H92,'2. Spieltag'!K92,0))</f>
        <v>0</v>
      </c>
      <c r="R86">
        <f>IF((AND(Q86=0,NOT(ISBLANK('2. Spieltag'!H92)),NOT(ISBLANK('2. Spieltag'!J92)))),'2. Spieltag'!G92,0)</f>
        <v>0</v>
      </c>
      <c r="S86">
        <f>IF((AND(Q86=0,NOT(ISBLANK('2. Spieltag'!H92)),NOT(ISBLANK('2. Spieltag'!J92)))),'2. Spieltag'!K92,0)</f>
        <v>0</v>
      </c>
      <c r="T86">
        <f>IF(Q86='2. Spieltag'!G92,'2. Spieltag'!K92,IF(Q86='2. Spieltag'!K92,'2. Spieltag'!G92,0))</f>
        <v>0</v>
      </c>
      <c r="W86">
        <f>IF('3. Spieltag'!C92&gt;'3. Spieltag'!E92,'3. Spieltag'!B92,IF('3. Spieltag'!E92&gt;'3. Spieltag'!C92,'3. Spieltag'!F92,0))</f>
        <v>0</v>
      </c>
      <c r="X86">
        <f>IF((AND(W86=0,NOT(ISBLANK('3. Spieltag'!C92)),NOT(ISBLANK('3. Spieltag'!E92)))),'3. Spieltag'!B92,0)</f>
        <v>0</v>
      </c>
      <c r="Y86">
        <f>IF((AND(W86=0,NOT(ISBLANK('3. Spieltag'!C92)),NOT(ISBLANK('3. Spieltag'!E92)))),'3. Spieltag'!F92,0)</f>
        <v>0</v>
      </c>
      <c r="Z86">
        <f>IF(W86='3. Spieltag'!B92,'3. Spieltag'!F92,IF(W86='3. Spieltag'!F92,'3. Spieltag'!B92,0))</f>
        <v>0</v>
      </c>
      <c r="AB86">
        <f>IF('3. Spieltag'!H92&gt;'3. Spieltag'!J92,'3. Spieltag'!G92,IF('3. Spieltag'!J92&gt;'3. Spieltag'!H92,'3. Spieltag'!K92,0))</f>
        <v>0</v>
      </c>
      <c r="AC86">
        <f>IF((AND(AB86=0,NOT(ISBLANK('3. Spieltag'!H92)),NOT(ISBLANK('3. Spieltag'!J92)))),'3. Spieltag'!G92,0)</f>
        <v>0</v>
      </c>
      <c r="AD86">
        <f>IF((AND(AB86=0,NOT(ISBLANK('3. Spieltag'!H92)),NOT(ISBLANK('3. Spieltag'!J92)))),'3. Spieltag'!K92,0)</f>
        <v>0</v>
      </c>
      <c r="AE86">
        <f>IF(AB86='3. Spieltag'!G92,'3. Spieltag'!K92,IF(AB86='3. Spieltag'!K92,'3. Spieltag'!G92,0))</f>
        <v>0</v>
      </c>
      <c r="AH86">
        <f>IF('4. Spieltag'!C92&gt;'4. Spieltag'!E92,'4. Spieltag'!B92,IF('4. Spieltag'!E92&gt;'4. Spieltag'!C92,'4. Spieltag'!F92,0))</f>
        <v>0</v>
      </c>
      <c r="AI86">
        <f>IF((AND(AH86=0,NOT(ISBLANK('4. Spieltag'!C92)),NOT(ISBLANK('4. Spieltag'!E92)))),'4. Spieltag'!B92,0)</f>
        <v>0</v>
      </c>
      <c r="AJ86">
        <f>IF((AND(AH86=0,NOT(ISBLANK('4. Spieltag'!C92)),NOT(ISBLANK('4. Spieltag'!E92)))),'4. Spieltag'!F92,0)</f>
        <v>0</v>
      </c>
      <c r="AK86">
        <f>IF(AH86='4. Spieltag'!B92,'4. Spieltag'!F92,IF(AH86='4. Spieltag'!F92,'4. Spieltag'!B92,0))</f>
        <v>0</v>
      </c>
      <c r="AM86">
        <f>IF('4. Spieltag'!H92&gt;'4. Spieltag'!J92,'4. Spieltag'!G92,IF('4. Spieltag'!J92&gt;'4. Spieltag'!H92,'4. Spieltag'!K92,0))</f>
        <v>0</v>
      </c>
      <c r="AN86">
        <f>IF((AND(AM86=0,NOT(ISBLANK('4. Spieltag'!H92)),NOT(ISBLANK('4. Spieltag'!J92)))),'4. Spieltag'!G92,0)</f>
        <v>0</v>
      </c>
      <c r="AO86">
        <f>IF((AND(AM86=0,NOT(ISBLANK('4. Spieltag'!H92)),NOT(ISBLANK('4. Spieltag'!J92)))),'4. Spieltag'!K92,0)</f>
        <v>0</v>
      </c>
      <c r="AP86">
        <f>IF(AM86='4. Spieltag'!G92,'4. Spieltag'!K92,IF(AM86='4. Spieltag'!K92,'4. Spieltag'!G92,0))</f>
        <v>0</v>
      </c>
      <c r="AS86">
        <f>IF('5. Spieltag'!C92&gt;'5. Spieltag'!E92,'5. Spieltag'!B92,IF('5. Spieltag'!E92&gt;'5. Spieltag'!C92,'5. Spieltag'!F92,0))</f>
        <v>0</v>
      </c>
      <c r="AT86">
        <f>IF((AND(AS86=0,NOT(ISBLANK('5. Spieltag'!C92)),NOT(ISBLANK('5. Spieltag'!E92)))),'5. Spieltag'!B92,0)</f>
        <v>0</v>
      </c>
      <c r="AU86">
        <f>IF((AND(AS86=0,NOT(ISBLANK('5. Spieltag'!C92)),NOT(ISBLANK('5. Spieltag'!E92)))),'5. Spieltag'!F92,0)</f>
        <v>0</v>
      </c>
      <c r="AV86">
        <f>IF(AS86='5. Spieltag'!B92,'5. Spieltag'!F92,IF(AS86='5. Spieltag'!F92,'5. Spieltag'!B92,0))</f>
        <v>0</v>
      </c>
      <c r="AX86">
        <f>IF('5. Spieltag'!H92&gt;'5. Spieltag'!J92,'5. Spieltag'!G92,IF('5. Spieltag'!J92&gt;'5. Spieltag'!H92,'5. Spieltag'!K92,0))</f>
        <v>0</v>
      </c>
      <c r="AY86">
        <f>IF((AND(AX86=0,NOT(ISBLANK('5. Spieltag'!H92)),NOT(ISBLANK('5. Spieltag'!J92)))),'5. Spieltag'!G92,0)</f>
        <v>0</v>
      </c>
      <c r="AZ86">
        <f>IF((AND(AX86=0,NOT(ISBLANK('5. Spieltag'!H92)),NOT(ISBLANK('5. Spieltag'!J92)))),'5. Spieltag'!K92,0)</f>
        <v>0</v>
      </c>
      <c r="BA86">
        <f>IF(AX86='5. Spieltag'!G92,'5. Spieltag'!K92,IF(AX86='5. Spieltag'!K92,'5. Spieltag'!G92,0))</f>
        <v>0</v>
      </c>
    </row>
    <row r="87" spans="1:53" x14ac:dyDescent="0.25">
      <c r="A87">
        <f>IF('1. Spieltag'!C93&gt;'1. Spieltag'!E93,'1. Spieltag'!B93,IF('1. Spieltag'!E93&gt;'1. Spieltag'!C93,'1. Spieltag'!F93,0))</f>
        <v>0</v>
      </c>
      <c r="B87">
        <f>IF((AND(A87=0,NOT(ISBLANK('1. Spieltag'!C93)),NOT(ISBLANK('1. Spieltag'!E93)))),'1. Spieltag'!B93,0)</f>
        <v>0</v>
      </c>
      <c r="C87">
        <f>IF((AND(A87=0,NOT(ISBLANK('1. Spieltag'!C93)),NOT(ISBLANK('1. Spieltag'!E93)))),'1. Spieltag'!F93,0)</f>
        <v>0</v>
      </c>
      <c r="D87">
        <f>IF(A87='1. Spieltag'!B93,'1. Spieltag'!F93,IF(A87='1. Spieltag'!F93,'1. Spieltag'!B93,0))</f>
        <v>0</v>
      </c>
      <c r="F87">
        <f>IF('1. Spieltag'!H93&gt;'1. Spieltag'!J93,'1. Spieltag'!G93,IF('1. Spieltag'!J93&gt;'1. Spieltag'!H93,'1. Spieltag'!K93,0))</f>
        <v>0</v>
      </c>
      <c r="G87">
        <f>IF((AND(F87=0,NOT(ISBLANK('1. Spieltag'!H93)),NOT(ISBLANK('1. Spieltag'!J93)))),'1. Spieltag'!G93,0)</f>
        <v>0</v>
      </c>
      <c r="H87">
        <f>IF((AND(F87=0,NOT(ISBLANK('1. Spieltag'!H93)),NOT(ISBLANK('1. Spieltag'!J93)))),'1. Spieltag'!K93,0)</f>
        <v>0</v>
      </c>
      <c r="I87">
        <f>IF(F87='1. Spieltag'!G93,'1. Spieltag'!K93,IF(F87='1. Spieltag'!K93,'1. Spieltag'!G93,0))</f>
        <v>0</v>
      </c>
      <c r="L87">
        <f>IF('2. Spieltag'!C93&gt;'2. Spieltag'!E93,'2. Spieltag'!B93,IF('2. Spieltag'!E93&gt;'2. Spieltag'!C93,'2. Spieltag'!F93,0))</f>
        <v>0</v>
      </c>
      <c r="M87">
        <f>IF((AND(L87=0,NOT(ISBLANK('2. Spieltag'!C93)),NOT(ISBLANK('2. Spieltag'!E93)))),'2. Spieltag'!B93,0)</f>
        <v>0</v>
      </c>
      <c r="N87">
        <f>IF((AND(L87=0,NOT(ISBLANK('2. Spieltag'!C93)),NOT(ISBLANK('2. Spieltag'!E93)))),'2. Spieltag'!F93,0)</f>
        <v>0</v>
      </c>
      <c r="O87">
        <f>IF(L87='2. Spieltag'!B93,'2. Spieltag'!F93,IF(L87='2. Spieltag'!F93,'2. Spieltag'!B93,0))</f>
        <v>0</v>
      </c>
      <c r="Q87">
        <f>IF('2. Spieltag'!H93&gt;'2. Spieltag'!J93,'2. Spieltag'!G93,IF('2. Spieltag'!J93&gt;'2. Spieltag'!H93,'2. Spieltag'!K93,0))</f>
        <v>0</v>
      </c>
      <c r="R87">
        <f>IF((AND(Q87=0,NOT(ISBLANK('2. Spieltag'!H93)),NOT(ISBLANK('2. Spieltag'!J93)))),'2. Spieltag'!G93,0)</f>
        <v>0</v>
      </c>
      <c r="S87">
        <f>IF((AND(Q87=0,NOT(ISBLANK('2. Spieltag'!H93)),NOT(ISBLANK('2. Spieltag'!J93)))),'2. Spieltag'!K93,0)</f>
        <v>0</v>
      </c>
      <c r="T87">
        <f>IF(Q87='2. Spieltag'!G93,'2. Spieltag'!K93,IF(Q87='2. Spieltag'!K93,'2. Spieltag'!G93,0))</f>
        <v>0</v>
      </c>
      <c r="W87">
        <f>IF('3. Spieltag'!C93&gt;'3. Spieltag'!E93,'3. Spieltag'!B93,IF('3. Spieltag'!E93&gt;'3. Spieltag'!C93,'3. Spieltag'!F93,0))</f>
        <v>0</v>
      </c>
      <c r="X87">
        <f>IF((AND(W87=0,NOT(ISBLANK('3. Spieltag'!C93)),NOT(ISBLANK('3. Spieltag'!E93)))),'3. Spieltag'!B93,0)</f>
        <v>0</v>
      </c>
      <c r="Y87">
        <f>IF((AND(W87=0,NOT(ISBLANK('3. Spieltag'!C93)),NOT(ISBLANK('3. Spieltag'!E93)))),'3. Spieltag'!F93,0)</f>
        <v>0</v>
      </c>
      <c r="Z87">
        <f>IF(W87='3. Spieltag'!B93,'3. Spieltag'!F93,IF(W87='3. Spieltag'!F93,'3. Spieltag'!B93,0))</f>
        <v>0</v>
      </c>
      <c r="AB87">
        <f>IF('3. Spieltag'!H93&gt;'3. Spieltag'!J93,'3. Spieltag'!G93,IF('3. Spieltag'!J93&gt;'3. Spieltag'!H93,'3. Spieltag'!K93,0))</f>
        <v>0</v>
      </c>
      <c r="AC87">
        <f>IF((AND(AB87=0,NOT(ISBLANK('3. Spieltag'!H93)),NOT(ISBLANK('3. Spieltag'!J93)))),'3. Spieltag'!G93,0)</f>
        <v>0</v>
      </c>
      <c r="AD87">
        <f>IF((AND(AB87=0,NOT(ISBLANK('3. Spieltag'!H93)),NOT(ISBLANK('3. Spieltag'!J93)))),'3. Spieltag'!K93,0)</f>
        <v>0</v>
      </c>
      <c r="AE87">
        <f>IF(AB87='3. Spieltag'!G93,'3. Spieltag'!K93,IF(AB87='3. Spieltag'!K93,'3. Spieltag'!G93,0))</f>
        <v>0</v>
      </c>
      <c r="AH87">
        <f>IF('4. Spieltag'!C93&gt;'4. Spieltag'!E93,'4. Spieltag'!B93,IF('4. Spieltag'!E93&gt;'4. Spieltag'!C93,'4. Spieltag'!F93,0))</f>
        <v>0</v>
      </c>
      <c r="AI87">
        <f>IF((AND(AH87=0,NOT(ISBLANK('4. Spieltag'!C93)),NOT(ISBLANK('4. Spieltag'!E93)))),'4. Spieltag'!B93,0)</f>
        <v>0</v>
      </c>
      <c r="AJ87">
        <f>IF((AND(AH87=0,NOT(ISBLANK('4. Spieltag'!C93)),NOT(ISBLANK('4. Spieltag'!E93)))),'4. Spieltag'!F93,0)</f>
        <v>0</v>
      </c>
      <c r="AK87">
        <f>IF(AH87='4. Spieltag'!B93,'4. Spieltag'!F93,IF(AH87='4. Spieltag'!F93,'4. Spieltag'!B93,0))</f>
        <v>0</v>
      </c>
      <c r="AM87">
        <f>IF('4. Spieltag'!H93&gt;'4. Spieltag'!J93,'4. Spieltag'!G93,IF('4. Spieltag'!J93&gt;'4. Spieltag'!H93,'4. Spieltag'!K93,0))</f>
        <v>0</v>
      </c>
      <c r="AN87">
        <f>IF((AND(AM87=0,NOT(ISBLANK('4. Spieltag'!H93)),NOT(ISBLANK('4. Spieltag'!J93)))),'4. Spieltag'!G93,0)</f>
        <v>0</v>
      </c>
      <c r="AO87">
        <f>IF((AND(AM87=0,NOT(ISBLANK('4. Spieltag'!H93)),NOT(ISBLANK('4. Spieltag'!J93)))),'4. Spieltag'!K93,0)</f>
        <v>0</v>
      </c>
      <c r="AP87">
        <f>IF(AM87='4. Spieltag'!G93,'4. Spieltag'!K93,IF(AM87='4. Spieltag'!K93,'4. Spieltag'!G93,0))</f>
        <v>0</v>
      </c>
      <c r="AS87">
        <f>IF('5. Spieltag'!C93&gt;'5. Spieltag'!E93,'5. Spieltag'!B93,IF('5. Spieltag'!E93&gt;'5. Spieltag'!C93,'5. Spieltag'!F93,0))</f>
        <v>0</v>
      </c>
      <c r="AT87">
        <f>IF((AND(AS87=0,NOT(ISBLANK('5. Spieltag'!C93)),NOT(ISBLANK('5. Spieltag'!E93)))),'5. Spieltag'!B93,0)</f>
        <v>0</v>
      </c>
      <c r="AU87">
        <f>IF((AND(AS87=0,NOT(ISBLANK('5. Spieltag'!C93)),NOT(ISBLANK('5. Spieltag'!E93)))),'5. Spieltag'!F93,0)</f>
        <v>0</v>
      </c>
      <c r="AV87">
        <f>IF(AS87='5. Spieltag'!B93,'5. Spieltag'!F93,IF(AS87='5. Spieltag'!F93,'5. Spieltag'!B93,0))</f>
        <v>0</v>
      </c>
      <c r="AX87">
        <f>IF('5. Spieltag'!H93&gt;'5. Spieltag'!J93,'5. Spieltag'!G93,IF('5. Spieltag'!J93&gt;'5. Spieltag'!H93,'5. Spieltag'!K93,0))</f>
        <v>0</v>
      </c>
      <c r="AY87">
        <f>IF((AND(AX87=0,NOT(ISBLANK('5. Spieltag'!H93)),NOT(ISBLANK('5. Spieltag'!J93)))),'5. Spieltag'!G93,0)</f>
        <v>0</v>
      </c>
      <c r="AZ87">
        <f>IF((AND(AX87=0,NOT(ISBLANK('5. Spieltag'!H93)),NOT(ISBLANK('5. Spieltag'!J93)))),'5. Spieltag'!K93,0)</f>
        <v>0</v>
      </c>
      <c r="BA87">
        <f>IF(AX87='5. Spieltag'!G93,'5. Spieltag'!K93,IF(AX87='5. Spieltag'!K93,'5. Spieltag'!G93,0))</f>
        <v>0</v>
      </c>
    </row>
    <row r="88" spans="1:53" x14ac:dyDescent="0.25">
      <c r="A88">
        <f>IF('1. Spieltag'!C94&gt;'1. Spieltag'!E94,'1. Spieltag'!B94,IF('1. Spieltag'!E94&gt;'1. Spieltag'!C94,'1. Spieltag'!F94,0))</f>
        <v>0</v>
      </c>
      <c r="B88">
        <f>IF((AND(A88=0,NOT(ISBLANK('1. Spieltag'!C94)),NOT(ISBLANK('1. Spieltag'!E94)))),'1. Spieltag'!B94,0)</f>
        <v>0</v>
      </c>
      <c r="C88">
        <f>IF((AND(A88=0,NOT(ISBLANK('1. Spieltag'!C94)),NOT(ISBLANK('1. Spieltag'!E94)))),'1. Spieltag'!F94,0)</f>
        <v>0</v>
      </c>
      <c r="D88">
        <f>IF(A88='1. Spieltag'!B94,'1. Spieltag'!F94,IF(A88='1. Spieltag'!F94,'1. Spieltag'!B94,0))</f>
        <v>0</v>
      </c>
      <c r="F88">
        <f>IF('1. Spieltag'!H94&gt;'1. Spieltag'!J94,'1. Spieltag'!G94,IF('1. Spieltag'!J94&gt;'1. Spieltag'!H94,'1. Spieltag'!K94,0))</f>
        <v>0</v>
      </c>
      <c r="G88">
        <f>IF((AND(F88=0,NOT(ISBLANK('1. Spieltag'!H94)),NOT(ISBLANK('1. Spieltag'!J94)))),'1. Spieltag'!G94,0)</f>
        <v>0</v>
      </c>
      <c r="H88">
        <f>IF((AND(F88=0,NOT(ISBLANK('1. Spieltag'!H94)),NOT(ISBLANK('1. Spieltag'!J94)))),'1. Spieltag'!K94,0)</f>
        <v>0</v>
      </c>
      <c r="I88">
        <f>IF(F88='1. Spieltag'!G94,'1. Spieltag'!K94,IF(F88='1. Spieltag'!K94,'1. Spieltag'!G94,0))</f>
        <v>0</v>
      </c>
      <c r="L88">
        <f>IF('2. Spieltag'!C94&gt;'2. Spieltag'!E94,'2. Spieltag'!B94,IF('2. Spieltag'!E94&gt;'2. Spieltag'!C94,'2. Spieltag'!F94,0))</f>
        <v>0</v>
      </c>
      <c r="M88">
        <f>IF((AND(L88=0,NOT(ISBLANK('2. Spieltag'!C94)),NOT(ISBLANK('2. Spieltag'!E94)))),'2. Spieltag'!B94,0)</f>
        <v>0</v>
      </c>
      <c r="N88">
        <f>IF((AND(L88=0,NOT(ISBLANK('2. Spieltag'!C94)),NOT(ISBLANK('2. Spieltag'!E94)))),'2. Spieltag'!F94,0)</f>
        <v>0</v>
      </c>
      <c r="O88">
        <f>IF(L88='2. Spieltag'!B94,'2. Spieltag'!F94,IF(L88='2. Spieltag'!F94,'2. Spieltag'!B94,0))</f>
        <v>0</v>
      </c>
      <c r="Q88">
        <f>IF('2. Spieltag'!H94&gt;'2. Spieltag'!J94,'2. Spieltag'!G94,IF('2. Spieltag'!J94&gt;'2. Spieltag'!H94,'2. Spieltag'!K94,0))</f>
        <v>0</v>
      </c>
      <c r="R88">
        <f>IF((AND(Q88=0,NOT(ISBLANK('2. Spieltag'!H94)),NOT(ISBLANK('2. Spieltag'!J94)))),'2. Spieltag'!G94,0)</f>
        <v>0</v>
      </c>
      <c r="S88">
        <f>IF((AND(Q88=0,NOT(ISBLANK('2. Spieltag'!H94)),NOT(ISBLANK('2. Spieltag'!J94)))),'2. Spieltag'!K94,0)</f>
        <v>0</v>
      </c>
      <c r="T88">
        <f>IF(Q88='2. Spieltag'!G94,'2. Spieltag'!K94,IF(Q88='2. Spieltag'!K94,'2. Spieltag'!G94,0))</f>
        <v>0</v>
      </c>
      <c r="W88">
        <f>IF('3. Spieltag'!C94&gt;'3. Spieltag'!E94,'3. Spieltag'!B94,IF('3. Spieltag'!E94&gt;'3. Spieltag'!C94,'3. Spieltag'!F94,0))</f>
        <v>0</v>
      </c>
      <c r="X88">
        <f>IF((AND(W88=0,NOT(ISBLANK('3. Spieltag'!C94)),NOT(ISBLANK('3. Spieltag'!E94)))),'3. Spieltag'!B94,0)</f>
        <v>0</v>
      </c>
      <c r="Y88">
        <f>IF((AND(W88=0,NOT(ISBLANK('3. Spieltag'!C94)),NOT(ISBLANK('3. Spieltag'!E94)))),'3. Spieltag'!F94,0)</f>
        <v>0</v>
      </c>
      <c r="Z88">
        <f>IF(W88='3. Spieltag'!B94,'3. Spieltag'!F94,IF(W88='3. Spieltag'!F94,'3. Spieltag'!B94,0))</f>
        <v>0</v>
      </c>
      <c r="AB88">
        <f>IF('3. Spieltag'!H94&gt;'3. Spieltag'!J94,'3. Spieltag'!G94,IF('3. Spieltag'!J94&gt;'3. Spieltag'!H94,'3. Spieltag'!K94,0))</f>
        <v>0</v>
      </c>
      <c r="AC88">
        <f>IF((AND(AB88=0,NOT(ISBLANK('3. Spieltag'!H94)),NOT(ISBLANK('3. Spieltag'!J94)))),'3. Spieltag'!G94,0)</f>
        <v>0</v>
      </c>
      <c r="AD88">
        <f>IF((AND(AB88=0,NOT(ISBLANK('3. Spieltag'!H94)),NOT(ISBLANK('3. Spieltag'!J94)))),'3. Spieltag'!K94,0)</f>
        <v>0</v>
      </c>
      <c r="AE88">
        <f>IF(AB88='3. Spieltag'!G94,'3. Spieltag'!K94,IF(AB88='3. Spieltag'!K94,'3. Spieltag'!G94,0))</f>
        <v>0</v>
      </c>
      <c r="AH88">
        <f>IF('4. Spieltag'!C94&gt;'4. Spieltag'!E94,'4. Spieltag'!B94,IF('4. Spieltag'!E94&gt;'4. Spieltag'!C94,'4. Spieltag'!F94,0))</f>
        <v>0</v>
      </c>
      <c r="AI88">
        <f>IF((AND(AH88=0,NOT(ISBLANK('4. Spieltag'!C94)),NOT(ISBLANK('4. Spieltag'!E94)))),'4. Spieltag'!B94,0)</f>
        <v>0</v>
      </c>
      <c r="AJ88">
        <f>IF((AND(AH88=0,NOT(ISBLANK('4. Spieltag'!C94)),NOT(ISBLANK('4. Spieltag'!E94)))),'4. Spieltag'!F94,0)</f>
        <v>0</v>
      </c>
      <c r="AK88">
        <f>IF(AH88='4. Spieltag'!B94,'4. Spieltag'!F94,IF(AH88='4. Spieltag'!F94,'4. Spieltag'!B94,0))</f>
        <v>0</v>
      </c>
      <c r="AM88">
        <f>IF('4. Spieltag'!H94&gt;'4. Spieltag'!J94,'4. Spieltag'!G94,IF('4. Spieltag'!J94&gt;'4. Spieltag'!H94,'4. Spieltag'!K94,0))</f>
        <v>0</v>
      </c>
      <c r="AN88">
        <f>IF((AND(AM88=0,NOT(ISBLANK('4. Spieltag'!H94)),NOT(ISBLANK('4. Spieltag'!J94)))),'4. Spieltag'!G94,0)</f>
        <v>0</v>
      </c>
      <c r="AO88">
        <f>IF((AND(AM88=0,NOT(ISBLANK('4. Spieltag'!H94)),NOT(ISBLANK('4. Spieltag'!J94)))),'4. Spieltag'!K94,0)</f>
        <v>0</v>
      </c>
      <c r="AP88">
        <f>IF(AM88='4. Spieltag'!G94,'4. Spieltag'!K94,IF(AM88='4. Spieltag'!K94,'4. Spieltag'!G94,0))</f>
        <v>0</v>
      </c>
      <c r="AS88">
        <f>IF('5. Spieltag'!C94&gt;'5. Spieltag'!E94,'5. Spieltag'!B94,IF('5. Spieltag'!E94&gt;'5. Spieltag'!C94,'5. Spieltag'!F94,0))</f>
        <v>0</v>
      </c>
      <c r="AT88">
        <f>IF((AND(AS88=0,NOT(ISBLANK('5. Spieltag'!C94)),NOT(ISBLANK('5. Spieltag'!E94)))),'5. Spieltag'!B94,0)</f>
        <v>0</v>
      </c>
      <c r="AU88">
        <f>IF((AND(AS88=0,NOT(ISBLANK('5. Spieltag'!C94)),NOT(ISBLANK('5. Spieltag'!E94)))),'5. Spieltag'!F94,0)</f>
        <v>0</v>
      </c>
      <c r="AV88">
        <f>IF(AS88='5. Spieltag'!B94,'5. Spieltag'!F94,IF(AS88='5. Spieltag'!F94,'5. Spieltag'!B94,0))</f>
        <v>0</v>
      </c>
      <c r="AX88">
        <f>IF('5. Spieltag'!H94&gt;'5. Spieltag'!J94,'5. Spieltag'!G94,IF('5. Spieltag'!J94&gt;'5. Spieltag'!H94,'5. Spieltag'!K94,0))</f>
        <v>0</v>
      </c>
      <c r="AY88">
        <f>IF((AND(AX88=0,NOT(ISBLANK('5. Spieltag'!H94)),NOT(ISBLANK('5. Spieltag'!J94)))),'5. Spieltag'!G94,0)</f>
        <v>0</v>
      </c>
      <c r="AZ88">
        <f>IF((AND(AX88=0,NOT(ISBLANK('5. Spieltag'!H94)),NOT(ISBLANK('5. Spieltag'!J94)))),'5. Spieltag'!K94,0)</f>
        <v>0</v>
      </c>
      <c r="BA88">
        <f>IF(AX88='5. Spieltag'!G94,'5. Spieltag'!K94,IF(AX88='5. Spieltag'!K94,'5. Spieltag'!G94,0))</f>
        <v>0</v>
      </c>
    </row>
    <row r="89" spans="1:53" x14ac:dyDescent="0.25">
      <c r="A89">
        <f>IF('1. Spieltag'!C95&gt;'1. Spieltag'!E95,'1. Spieltag'!B95,IF('1. Spieltag'!E95&gt;'1. Spieltag'!C95,'1. Spieltag'!F95,0))</f>
        <v>0</v>
      </c>
      <c r="B89">
        <f>IF((AND(A89=0,NOT(ISBLANK('1. Spieltag'!C95)),NOT(ISBLANK('1. Spieltag'!E95)))),'1. Spieltag'!B95,0)</f>
        <v>0</v>
      </c>
      <c r="C89">
        <f>IF((AND(A89=0,NOT(ISBLANK('1. Spieltag'!C95)),NOT(ISBLANK('1. Spieltag'!E95)))),'1. Spieltag'!F95,0)</f>
        <v>0</v>
      </c>
      <c r="D89">
        <f>IF(A89='1. Spieltag'!B95,'1. Spieltag'!F95,IF(A89='1. Spieltag'!F95,'1. Spieltag'!B95,0))</f>
        <v>0</v>
      </c>
      <c r="F89">
        <f>IF('1. Spieltag'!H95&gt;'1. Spieltag'!J95,'1. Spieltag'!G95,IF('1. Spieltag'!J95&gt;'1. Spieltag'!H95,'1. Spieltag'!K95,0))</f>
        <v>0</v>
      </c>
      <c r="G89">
        <f>IF((AND(F89=0,NOT(ISBLANK('1. Spieltag'!H95)),NOT(ISBLANK('1. Spieltag'!J95)))),'1. Spieltag'!G95,0)</f>
        <v>0</v>
      </c>
      <c r="H89">
        <f>IF((AND(F89=0,NOT(ISBLANK('1. Spieltag'!H95)),NOT(ISBLANK('1. Spieltag'!J95)))),'1. Spieltag'!K95,0)</f>
        <v>0</v>
      </c>
      <c r="I89">
        <f>IF(F89='1. Spieltag'!G95,'1. Spieltag'!K95,IF(F89='1. Spieltag'!K95,'1. Spieltag'!G95,0))</f>
        <v>0</v>
      </c>
      <c r="L89">
        <f>IF('2. Spieltag'!C95&gt;'2. Spieltag'!E95,'2. Spieltag'!B95,IF('2. Spieltag'!E95&gt;'2. Spieltag'!C95,'2. Spieltag'!F95,0))</f>
        <v>0</v>
      </c>
      <c r="M89">
        <f>IF((AND(L89=0,NOT(ISBLANK('2. Spieltag'!C95)),NOT(ISBLANK('2. Spieltag'!E95)))),'2. Spieltag'!B95,0)</f>
        <v>0</v>
      </c>
      <c r="N89">
        <f>IF((AND(L89=0,NOT(ISBLANK('2. Spieltag'!C95)),NOT(ISBLANK('2. Spieltag'!E95)))),'2. Spieltag'!F95,0)</f>
        <v>0</v>
      </c>
      <c r="O89">
        <f>IF(L89='2. Spieltag'!B95,'2. Spieltag'!F95,IF(L89='2. Spieltag'!F95,'2. Spieltag'!B95,0))</f>
        <v>0</v>
      </c>
      <c r="Q89">
        <f>IF('2. Spieltag'!H95&gt;'2. Spieltag'!J95,'2. Spieltag'!G95,IF('2. Spieltag'!J95&gt;'2. Spieltag'!H95,'2. Spieltag'!K95,0))</f>
        <v>0</v>
      </c>
      <c r="R89">
        <f>IF((AND(Q89=0,NOT(ISBLANK('2. Spieltag'!H95)),NOT(ISBLANK('2. Spieltag'!J95)))),'2. Spieltag'!G95,0)</f>
        <v>0</v>
      </c>
      <c r="S89">
        <f>IF((AND(Q89=0,NOT(ISBLANK('2. Spieltag'!H95)),NOT(ISBLANK('2. Spieltag'!J95)))),'2. Spieltag'!K95,0)</f>
        <v>0</v>
      </c>
      <c r="T89">
        <f>IF(Q89='2. Spieltag'!G95,'2. Spieltag'!K95,IF(Q89='2. Spieltag'!K95,'2. Spieltag'!G95,0))</f>
        <v>0</v>
      </c>
      <c r="W89">
        <f>IF('3. Spieltag'!C95&gt;'3. Spieltag'!E95,'3. Spieltag'!B95,IF('3. Spieltag'!E95&gt;'3. Spieltag'!C95,'3. Spieltag'!F95,0))</f>
        <v>0</v>
      </c>
      <c r="X89">
        <f>IF((AND(W89=0,NOT(ISBLANK('3. Spieltag'!C95)),NOT(ISBLANK('3. Spieltag'!E95)))),'3. Spieltag'!B95,0)</f>
        <v>0</v>
      </c>
      <c r="Y89">
        <f>IF((AND(W89=0,NOT(ISBLANK('3. Spieltag'!C95)),NOT(ISBLANK('3. Spieltag'!E95)))),'3. Spieltag'!F95,0)</f>
        <v>0</v>
      </c>
      <c r="Z89">
        <f>IF(W89='3. Spieltag'!B95,'3. Spieltag'!F95,IF(W89='3. Spieltag'!F95,'3. Spieltag'!B95,0))</f>
        <v>0</v>
      </c>
      <c r="AB89">
        <f>IF('3. Spieltag'!H95&gt;'3. Spieltag'!J95,'3. Spieltag'!G95,IF('3. Spieltag'!J95&gt;'3. Spieltag'!H95,'3. Spieltag'!K95,0))</f>
        <v>0</v>
      </c>
      <c r="AC89">
        <f>IF((AND(AB89=0,NOT(ISBLANK('3. Spieltag'!H95)),NOT(ISBLANK('3. Spieltag'!J95)))),'3. Spieltag'!G95,0)</f>
        <v>0</v>
      </c>
      <c r="AD89">
        <f>IF((AND(AB89=0,NOT(ISBLANK('3. Spieltag'!H95)),NOT(ISBLANK('3. Spieltag'!J95)))),'3. Spieltag'!K95,0)</f>
        <v>0</v>
      </c>
      <c r="AE89">
        <f>IF(AB89='3. Spieltag'!G95,'3. Spieltag'!K95,IF(AB89='3. Spieltag'!K95,'3. Spieltag'!G95,0))</f>
        <v>0</v>
      </c>
      <c r="AH89">
        <f>IF('4. Spieltag'!C95&gt;'4. Spieltag'!E95,'4. Spieltag'!B95,IF('4. Spieltag'!E95&gt;'4. Spieltag'!C95,'4. Spieltag'!F95,0))</f>
        <v>0</v>
      </c>
      <c r="AI89">
        <f>IF((AND(AH89=0,NOT(ISBLANK('4. Spieltag'!C95)),NOT(ISBLANK('4. Spieltag'!E95)))),'4. Spieltag'!B95,0)</f>
        <v>0</v>
      </c>
      <c r="AJ89">
        <f>IF((AND(AH89=0,NOT(ISBLANK('4. Spieltag'!C95)),NOT(ISBLANK('4. Spieltag'!E95)))),'4. Spieltag'!F95,0)</f>
        <v>0</v>
      </c>
      <c r="AK89">
        <f>IF(AH89='4. Spieltag'!B95,'4. Spieltag'!F95,IF(AH89='4. Spieltag'!F95,'4. Spieltag'!B95,0))</f>
        <v>0</v>
      </c>
      <c r="AM89">
        <f>IF('4. Spieltag'!H95&gt;'4. Spieltag'!J95,'4. Spieltag'!G95,IF('4. Spieltag'!J95&gt;'4. Spieltag'!H95,'4. Spieltag'!K95,0))</f>
        <v>0</v>
      </c>
      <c r="AN89">
        <f>IF((AND(AM89=0,NOT(ISBLANK('4. Spieltag'!H95)),NOT(ISBLANK('4. Spieltag'!J95)))),'4. Spieltag'!G95,0)</f>
        <v>0</v>
      </c>
      <c r="AO89">
        <f>IF((AND(AM89=0,NOT(ISBLANK('4. Spieltag'!H95)),NOT(ISBLANK('4. Spieltag'!J95)))),'4. Spieltag'!K95,0)</f>
        <v>0</v>
      </c>
      <c r="AP89">
        <f>IF(AM89='4. Spieltag'!G95,'4. Spieltag'!K95,IF(AM89='4. Spieltag'!K95,'4. Spieltag'!G95,0))</f>
        <v>0</v>
      </c>
      <c r="AS89">
        <f>IF('5. Spieltag'!C95&gt;'5. Spieltag'!E95,'5. Spieltag'!B95,IF('5. Spieltag'!E95&gt;'5. Spieltag'!C95,'5. Spieltag'!F95,0))</f>
        <v>0</v>
      </c>
      <c r="AT89">
        <f>IF((AND(AS89=0,NOT(ISBLANK('5. Spieltag'!C95)),NOT(ISBLANK('5. Spieltag'!E95)))),'5. Spieltag'!B95,0)</f>
        <v>0</v>
      </c>
      <c r="AU89">
        <f>IF((AND(AS89=0,NOT(ISBLANK('5. Spieltag'!C95)),NOT(ISBLANK('5. Spieltag'!E95)))),'5. Spieltag'!F95,0)</f>
        <v>0</v>
      </c>
      <c r="AV89">
        <f>IF(AS89='5. Spieltag'!B95,'5. Spieltag'!F95,IF(AS89='5. Spieltag'!F95,'5. Spieltag'!B95,0))</f>
        <v>0</v>
      </c>
      <c r="AX89">
        <f>IF('5. Spieltag'!H95&gt;'5. Spieltag'!J95,'5. Spieltag'!G95,IF('5. Spieltag'!J95&gt;'5. Spieltag'!H95,'5. Spieltag'!K95,0))</f>
        <v>0</v>
      </c>
      <c r="AY89">
        <f>IF((AND(AX89=0,NOT(ISBLANK('5. Spieltag'!H95)),NOT(ISBLANK('5. Spieltag'!J95)))),'5. Spieltag'!G95,0)</f>
        <v>0</v>
      </c>
      <c r="AZ89">
        <f>IF((AND(AX89=0,NOT(ISBLANK('5. Spieltag'!H95)),NOT(ISBLANK('5. Spieltag'!J95)))),'5. Spieltag'!K95,0)</f>
        <v>0</v>
      </c>
      <c r="BA89">
        <f>IF(AX89='5. Spieltag'!G95,'5. Spieltag'!K95,IF(AX89='5. Spieltag'!K95,'5. Spieltag'!G95,0))</f>
        <v>0</v>
      </c>
    </row>
    <row r="90" spans="1:53" x14ac:dyDescent="0.25">
      <c r="A90">
        <f>IF('1. Spieltag'!C96&gt;'1. Spieltag'!E96,'1. Spieltag'!B96,IF('1. Spieltag'!E96&gt;'1. Spieltag'!C96,'1. Spieltag'!F96,0))</f>
        <v>0</v>
      </c>
      <c r="B90">
        <f>IF((AND(A90=0,NOT(ISBLANK('1. Spieltag'!C96)),NOT(ISBLANK('1. Spieltag'!E96)))),'1. Spieltag'!B96,0)</f>
        <v>0</v>
      </c>
      <c r="C90">
        <f>IF((AND(A90=0,NOT(ISBLANK('1. Spieltag'!C96)),NOT(ISBLANK('1. Spieltag'!E96)))),'1. Spieltag'!F96,0)</f>
        <v>0</v>
      </c>
      <c r="D90">
        <f>IF(A90='1. Spieltag'!B96,'1. Spieltag'!F96,IF(A90='1. Spieltag'!F96,'1. Spieltag'!B96,0))</f>
        <v>0</v>
      </c>
      <c r="F90">
        <f>IF('1. Spieltag'!H96&gt;'1. Spieltag'!J96,'1. Spieltag'!G96,IF('1. Spieltag'!J96&gt;'1. Spieltag'!H96,'1. Spieltag'!K96,0))</f>
        <v>0</v>
      </c>
      <c r="G90">
        <f>IF((AND(F90=0,NOT(ISBLANK('1. Spieltag'!H96)),NOT(ISBLANK('1. Spieltag'!J96)))),'1. Spieltag'!G96,0)</f>
        <v>0</v>
      </c>
      <c r="H90">
        <f>IF((AND(F90=0,NOT(ISBLANK('1. Spieltag'!H96)),NOT(ISBLANK('1. Spieltag'!J96)))),'1. Spieltag'!K96,0)</f>
        <v>0</v>
      </c>
      <c r="I90">
        <f>IF(F90='1. Spieltag'!G96,'1. Spieltag'!K96,IF(F90='1. Spieltag'!K96,'1. Spieltag'!G96,0))</f>
        <v>0</v>
      </c>
      <c r="L90">
        <f>IF('2. Spieltag'!C96&gt;'2. Spieltag'!E96,'2. Spieltag'!B96,IF('2. Spieltag'!E96&gt;'2. Spieltag'!C96,'2. Spieltag'!F96,0))</f>
        <v>0</v>
      </c>
      <c r="M90">
        <f>IF((AND(L90=0,NOT(ISBLANK('2. Spieltag'!C96)),NOT(ISBLANK('2. Spieltag'!E96)))),'2. Spieltag'!B96,0)</f>
        <v>0</v>
      </c>
      <c r="N90">
        <f>IF((AND(L90=0,NOT(ISBLANK('2. Spieltag'!C96)),NOT(ISBLANK('2. Spieltag'!E96)))),'2. Spieltag'!F96,0)</f>
        <v>0</v>
      </c>
      <c r="O90">
        <f>IF(L90='2. Spieltag'!B96,'2. Spieltag'!F96,IF(L90='2. Spieltag'!F96,'2. Spieltag'!B96,0))</f>
        <v>0</v>
      </c>
      <c r="Q90">
        <f>IF('2. Spieltag'!H96&gt;'2. Spieltag'!J96,'2. Spieltag'!G96,IF('2. Spieltag'!J96&gt;'2. Spieltag'!H96,'2. Spieltag'!K96,0))</f>
        <v>0</v>
      </c>
      <c r="R90">
        <f>IF((AND(Q90=0,NOT(ISBLANK('2. Spieltag'!H96)),NOT(ISBLANK('2. Spieltag'!J96)))),'2. Spieltag'!G96,0)</f>
        <v>0</v>
      </c>
      <c r="S90">
        <f>IF((AND(Q90=0,NOT(ISBLANK('2. Spieltag'!H96)),NOT(ISBLANK('2. Spieltag'!J96)))),'2. Spieltag'!K96,0)</f>
        <v>0</v>
      </c>
      <c r="T90">
        <f>IF(Q90='2. Spieltag'!G96,'2. Spieltag'!K96,IF(Q90='2. Spieltag'!K96,'2. Spieltag'!G96,0))</f>
        <v>0</v>
      </c>
      <c r="W90">
        <f>IF('3. Spieltag'!C96&gt;'3. Spieltag'!E96,'3. Spieltag'!B96,IF('3. Spieltag'!E96&gt;'3. Spieltag'!C96,'3. Spieltag'!F96,0))</f>
        <v>0</v>
      </c>
      <c r="X90">
        <f>IF((AND(W90=0,NOT(ISBLANK('3. Spieltag'!C96)),NOT(ISBLANK('3. Spieltag'!E96)))),'3. Spieltag'!B96,0)</f>
        <v>0</v>
      </c>
      <c r="Y90">
        <f>IF((AND(W90=0,NOT(ISBLANK('3. Spieltag'!C96)),NOT(ISBLANK('3. Spieltag'!E96)))),'3. Spieltag'!F96,0)</f>
        <v>0</v>
      </c>
      <c r="Z90">
        <f>IF(W90='3. Spieltag'!B96,'3. Spieltag'!F96,IF(W90='3. Spieltag'!F96,'3. Spieltag'!B96,0))</f>
        <v>0</v>
      </c>
      <c r="AB90">
        <f>IF('3. Spieltag'!H96&gt;'3. Spieltag'!J96,'3. Spieltag'!G96,IF('3. Spieltag'!J96&gt;'3. Spieltag'!H96,'3. Spieltag'!K96,0))</f>
        <v>0</v>
      </c>
      <c r="AC90">
        <f>IF((AND(AB90=0,NOT(ISBLANK('3. Spieltag'!H96)),NOT(ISBLANK('3. Spieltag'!J96)))),'3. Spieltag'!G96,0)</f>
        <v>0</v>
      </c>
      <c r="AD90">
        <f>IF((AND(AB90=0,NOT(ISBLANK('3. Spieltag'!H96)),NOT(ISBLANK('3. Spieltag'!J96)))),'3. Spieltag'!K96,0)</f>
        <v>0</v>
      </c>
      <c r="AE90">
        <f>IF(AB90='3. Spieltag'!G96,'3. Spieltag'!K96,IF(AB90='3. Spieltag'!K96,'3. Spieltag'!G96,0))</f>
        <v>0</v>
      </c>
      <c r="AH90">
        <f>IF('4. Spieltag'!C96&gt;'4. Spieltag'!E96,'4. Spieltag'!B96,IF('4. Spieltag'!E96&gt;'4. Spieltag'!C96,'4. Spieltag'!F96,0))</f>
        <v>0</v>
      </c>
      <c r="AI90">
        <f>IF((AND(AH90=0,NOT(ISBLANK('4. Spieltag'!C96)),NOT(ISBLANK('4. Spieltag'!E96)))),'4. Spieltag'!B96,0)</f>
        <v>0</v>
      </c>
      <c r="AJ90">
        <f>IF((AND(AH90=0,NOT(ISBLANK('4. Spieltag'!C96)),NOT(ISBLANK('4. Spieltag'!E96)))),'4. Spieltag'!F96,0)</f>
        <v>0</v>
      </c>
      <c r="AK90">
        <f>IF(AH90='4. Spieltag'!B96,'4. Spieltag'!F96,IF(AH90='4. Spieltag'!F96,'4. Spieltag'!B96,0))</f>
        <v>0</v>
      </c>
      <c r="AM90">
        <f>IF('4. Spieltag'!H96&gt;'4. Spieltag'!J96,'4. Spieltag'!G96,IF('4. Spieltag'!J96&gt;'4. Spieltag'!H96,'4. Spieltag'!K96,0))</f>
        <v>0</v>
      </c>
      <c r="AN90">
        <f>IF((AND(AM90=0,NOT(ISBLANK('4. Spieltag'!H96)),NOT(ISBLANK('4. Spieltag'!J96)))),'4. Spieltag'!G96,0)</f>
        <v>0</v>
      </c>
      <c r="AO90">
        <f>IF((AND(AM90=0,NOT(ISBLANK('4. Spieltag'!H96)),NOT(ISBLANK('4. Spieltag'!J96)))),'4. Spieltag'!K96,0)</f>
        <v>0</v>
      </c>
      <c r="AP90">
        <f>IF(AM90='4. Spieltag'!G96,'4. Spieltag'!K96,IF(AM90='4. Spieltag'!K96,'4. Spieltag'!G96,0))</f>
        <v>0</v>
      </c>
      <c r="AS90">
        <f>IF('5. Spieltag'!C96&gt;'5. Spieltag'!E96,'5. Spieltag'!B96,IF('5. Spieltag'!E96&gt;'5. Spieltag'!C96,'5. Spieltag'!F96,0))</f>
        <v>0</v>
      </c>
      <c r="AT90">
        <f>IF((AND(AS90=0,NOT(ISBLANK('5. Spieltag'!C96)),NOT(ISBLANK('5. Spieltag'!E96)))),'5. Spieltag'!B96,0)</f>
        <v>0</v>
      </c>
      <c r="AU90">
        <f>IF((AND(AS90=0,NOT(ISBLANK('5. Spieltag'!C96)),NOT(ISBLANK('5. Spieltag'!E96)))),'5. Spieltag'!F96,0)</f>
        <v>0</v>
      </c>
      <c r="AV90">
        <f>IF(AS90='5. Spieltag'!B96,'5. Spieltag'!F96,IF(AS90='5. Spieltag'!F96,'5. Spieltag'!B96,0))</f>
        <v>0</v>
      </c>
      <c r="AX90">
        <f>IF('5. Spieltag'!H96&gt;'5. Spieltag'!J96,'5. Spieltag'!G96,IF('5. Spieltag'!J96&gt;'5. Spieltag'!H96,'5. Spieltag'!K96,0))</f>
        <v>0</v>
      </c>
      <c r="AY90">
        <f>IF((AND(AX90=0,NOT(ISBLANK('5. Spieltag'!H96)),NOT(ISBLANK('5. Spieltag'!J96)))),'5. Spieltag'!G96,0)</f>
        <v>0</v>
      </c>
      <c r="AZ90">
        <f>IF((AND(AX90=0,NOT(ISBLANK('5. Spieltag'!H96)),NOT(ISBLANK('5. Spieltag'!J96)))),'5. Spieltag'!K96,0)</f>
        <v>0</v>
      </c>
      <c r="BA90">
        <f>IF(AX90='5. Spieltag'!G96,'5. Spieltag'!K96,IF(AX90='5. Spieltag'!K96,'5. Spieltag'!G96,0))</f>
        <v>0</v>
      </c>
    </row>
    <row r="91" spans="1:53" x14ac:dyDescent="0.25">
      <c r="A91">
        <f>IF('1. Spieltag'!C97&gt;'1. Spieltag'!E97,'1. Spieltag'!B97,IF('1. Spieltag'!E97&gt;'1. Spieltag'!C97,'1. Spieltag'!F97,0))</f>
        <v>0</v>
      </c>
      <c r="B91">
        <f>IF((AND(A91=0,NOT(ISBLANK('1. Spieltag'!C97)),NOT(ISBLANK('1. Spieltag'!E97)))),'1. Spieltag'!B97,0)</f>
        <v>0</v>
      </c>
      <c r="C91">
        <f>IF((AND(A91=0,NOT(ISBLANK('1. Spieltag'!C97)),NOT(ISBLANK('1. Spieltag'!E97)))),'1. Spieltag'!F97,0)</f>
        <v>0</v>
      </c>
      <c r="D91">
        <f>IF(A91='1. Spieltag'!B97,'1. Spieltag'!F97,IF(A91='1. Spieltag'!F97,'1. Spieltag'!B97,0))</f>
        <v>0</v>
      </c>
      <c r="F91">
        <f>IF('1. Spieltag'!H97&gt;'1. Spieltag'!J97,'1. Spieltag'!G97,IF('1. Spieltag'!J97&gt;'1. Spieltag'!H97,'1. Spieltag'!K97,0))</f>
        <v>0</v>
      </c>
      <c r="G91">
        <f>IF((AND(F91=0,NOT(ISBLANK('1. Spieltag'!H97)),NOT(ISBLANK('1. Spieltag'!J97)))),'1. Spieltag'!G97,0)</f>
        <v>0</v>
      </c>
      <c r="H91">
        <f>IF((AND(F91=0,NOT(ISBLANK('1. Spieltag'!H97)),NOT(ISBLANK('1. Spieltag'!J97)))),'1. Spieltag'!K97,0)</f>
        <v>0</v>
      </c>
      <c r="I91">
        <f>IF(F91='1. Spieltag'!G97,'1. Spieltag'!K97,IF(F91='1. Spieltag'!K97,'1. Spieltag'!G97,0))</f>
        <v>0</v>
      </c>
      <c r="L91">
        <f>IF('2. Spieltag'!C97&gt;'2. Spieltag'!E97,'2. Spieltag'!B97,IF('2. Spieltag'!E97&gt;'2. Spieltag'!C97,'2. Spieltag'!F97,0))</f>
        <v>0</v>
      </c>
      <c r="M91">
        <f>IF((AND(L91=0,NOT(ISBLANK('2. Spieltag'!C97)),NOT(ISBLANK('2. Spieltag'!E97)))),'2. Spieltag'!B97,0)</f>
        <v>0</v>
      </c>
      <c r="N91">
        <f>IF((AND(L91=0,NOT(ISBLANK('2. Spieltag'!C97)),NOT(ISBLANK('2. Spieltag'!E97)))),'2. Spieltag'!F97,0)</f>
        <v>0</v>
      </c>
      <c r="O91">
        <f>IF(L91='2. Spieltag'!B97,'2. Spieltag'!F97,IF(L91='2. Spieltag'!F97,'2. Spieltag'!B97,0))</f>
        <v>0</v>
      </c>
      <c r="Q91">
        <f>IF('2. Spieltag'!H97&gt;'2. Spieltag'!J97,'2. Spieltag'!G97,IF('2. Spieltag'!J97&gt;'2. Spieltag'!H97,'2. Spieltag'!K97,0))</f>
        <v>0</v>
      </c>
      <c r="R91">
        <f>IF((AND(Q91=0,NOT(ISBLANK('2. Spieltag'!H97)),NOT(ISBLANK('2. Spieltag'!J97)))),'2. Spieltag'!G97,0)</f>
        <v>0</v>
      </c>
      <c r="S91">
        <f>IF((AND(Q91=0,NOT(ISBLANK('2. Spieltag'!H97)),NOT(ISBLANK('2. Spieltag'!J97)))),'2. Spieltag'!K97,0)</f>
        <v>0</v>
      </c>
      <c r="T91">
        <f>IF(Q91='2. Spieltag'!G97,'2. Spieltag'!K97,IF(Q91='2. Spieltag'!K97,'2. Spieltag'!G97,0))</f>
        <v>0</v>
      </c>
      <c r="W91">
        <f>IF('3. Spieltag'!C97&gt;'3. Spieltag'!E97,'3. Spieltag'!B97,IF('3. Spieltag'!E97&gt;'3. Spieltag'!C97,'3. Spieltag'!F97,0))</f>
        <v>0</v>
      </c>
      <c r="X91">
        <f>IF((AND(W91=0,NOT(ISBLANK('3. Spieltag'!C97)),NOT(ISBLANK('3. Spieltag'!E97)))),'3. Spieltag'!B97,0)</f>
        <v>0</v>
      </c>
      <c r="Y91">
        <f>IF((AND(W91=0,NOT(ISBLANK('3. Spieltag'!C97)),NOT(ISBLANK('3. Spieltag'!E97)))),'3. Spieltag'!F97,0)</f>
        <v>0</v>
      </c>
      <c r="Z91">
        <f>IF(W91='3. Spieltag'!B97,'3. Spieltag'!F97,IF(W91='3. Spieltag'!F97,'3. Spieltag'!B97,0))</f>
        <v>0</v>
      </c>
      <c r="AB91">
        <f>IF('3. Spieltag'!H97&gt;'3. Spieltag'!J97,'3. Spieltag'!G97,IF('3. Spieltag'!J97&gt;'3. Spieltag'!H97,'3. Spieltag'!K97,0))</f>
        <v>0</v>
      </c>
      <c r="AC91">
        <f>IF((AND(AB91=0,NOT(ISBLANK('3. Spieltag'!H97)),NOT(ISBLANK('3. Spieltag'!J97)))),'3. Spieltag'!G97,0)</f>
        <v>0</v>
      </c>
      <c r="AD91">
        <f>IF((AND(AB91=0,NOT(ISBLANK('3. Spieltag'!H97)),NOT(ISBLANK('3. Spieltag'!J97)))),'3. Spieltag'!K97,0)</f>
        <v>0</v>
      </c>
      <c r="AE91">
        <f>IF(AB91='3. Spieltag'!G97,'3. Spieltag'!K97,IF(AB91='3. Spieltag'!K97,'3. Spieltag'!G97,0))</f>
        <v>0</v>
      </c>
      <c r="AH91">
        <f>IF('4. Spieltag'!C97&gt;'4. Spieltag'!E97,'4. Spieltag'!B97,IF('4. Spieltag'!E97&gt;'4. Spieltag'!C97,'4. Spieltag'!F97,0))</f>
        <v>0</v>
      </c>
      <c r="AI91">
        <f>IF((AND(AH91=0,NOT(ISBLANK('4. Spieltag'!C97)),NOT(ISBLANK('4. Spieltag'!E97)))),'4. Spieltag'!B97,0)</f>
        <v>0</v>
      </c>
      <c r="AJ91">
        <f>IF((AND(AH91=0,NOT(ISBLANK('4. Spieltag'!C97)),NOT(ISBLANK('4. Spieltag'!E97)))),'4. Spieltag'!F97,0)</f>
        <v>0</v>
      </c>
      <c r="AK91">
        <f>IF(AH91='4. Spieltag'!B97,'4. Spieltag'!F97,IF(AH91='4. Spieltag'!F97,'4. Spieltag'!B97,0))</f>
        <v>0</v>
      </c>
      <c r="AM91">
        <f>IF('4. Spieltag'!H97&gt;'4. Spieltag'!J97,'4. Spieltag'!G97,IF('4. Spieltag'!J97&gt;'4. Spieltag'!H97,'4. Spieltag'!K97,0))</f>
        <v>0</v>
      </c>
      <c r="AN91">
        <f>IF((AND(AM91=0,NOT(ISBLANK('4. Spieltag'!H97)),NOT(ISBLANK('4. Spieltag'!J97)))),'4. Spieltag'!G97,0)</f>
        <v>0</v>
      </c>
      <c r="AO91">
        <f>IF((AND(AM91=0,NOT(ISBLANK('4. Spieltag'!H97)),NOT(ISBLANK('4. Spieltag'!J97)))),'4. Spieltag'!K97,0)</f>
        <v>0</v>
      </c>
      <c r="AP91">
        <f>IF(AM91='4. Spieltag'!G97,'4. Spieltag'!K97,IF(AM91='4. Spieltag'!K97,'4. Spieltag'!G97,0))</f>
        <v>0</v>
      </c>
      <c r="AS91">
        <f>IF('5. Spieltag'!C97&gt;'5. Spieltag'!E97,'5. Spieltag'!B97,IF('5. Spieltag'!E97&gt;'5. Spieltag'!C97,'5. Spieltag'!F97,0))</f>
        <v>0</v>
      </c>
      <c r="AT91">
        <f>IF((AND(AS91=0,NOT(ISBLANK('5. Spieltag'!C97)),NOT(ISBLANK('5. Spieltag'!E97)))),'5. Spieltag'!B97,0)</f>
        <v>0</v>
      </c>
      <c r="AU91">
        <f>IF((AND(AS91=0,NOT(ISBLANK('5. Spieltag'!C97)),NOT(ISBLANK('5. Spieltag'!E97)))),'5. Spieltag'!F97,0)</f>
        <v>0</v>
      </c>
      <c r="AV91">
        <f>IF(AS91='5. Spieltag'!B97,'5. Spieltag'!F97,IF(AS91='5. Spieltag'!F97,'5. Spieltag'!B97,0))</f>
        <v>0</v>
      </c>
      <c r="AX91">
        <f>IF('5. Spieltag'!H97&gt;'5. Spieltag'!J97,'5. Spieltag'!G97,IF('5. Spieltag'!J97&gt;'5. Spieltag'!H97,'5. Spieltag'!K97,0))</f>
        <v>0</v>
      </c>
      <c r="AY91">
        <f>IF((AND(AX91=0,NOT(ISBLANK('5. Spieltag'!H97)),NOT(ISBLANK('5. Spieltag'!J97)))),'5. Spieltag'!G97,0)</f>
        <v>0</v>
      </c>
      <c r="AZ91">
        <f>IF((AND(AX91=0,NOT(ISBLANK('5. Spieltag'!H97)),NOT(ISBLANK('5. Spieltag'!J97)))),'5. Spieltag'!K97,0)</f>
        <v>0</v>
      </c>
      <c r="BA91">
        <f>IF(AX91='5. Spieltag'!G97,'5. Spieltag'!K97,IF(AX91='5. Spieltag'!K97,'5. Spieltag'!G97,0))</f>
        <v>0</v>
      </c>
    </row>
    <row r="92" spans="1:53" x14ac:dyDescent="0.25">
      <c r="A92">
        <f>IF('1. Spieltag'!C98&gt;'1. Spieltag'!E98,'1. Spieltag'!B98,IF('1. Spieltag'!E98&gt;'1. Spieltag'!C98,'1. Spieltag'!F98,0))</f>
        <v>0</v>
      </c>
      <c r="B92">
        <f>IF((AND(A92=0,NOT(ISBLANK('1. Spieltag'!C98)),NOT(ISBLANK('1. Spieltag'!E98)))),'1. Spieltag'!B98,0)</f>
        <v>0</v>
      </c>
      <c r="C92">
        <f>IF((AND(A92=0,NOT(ISBLANK('1. Spieltag'!C98)),NOT(ISBLANK('1. Spieltag'!E98)))),'1. Spieltag'!F98,0)</f>
        <v>0</v>
      </c>
      <c r="D92">
        <f>IF(A92='1. Spieltag'!B98,'1. Spieltag'!F98,IF(A92='1. Spieltag'!F98,'1. Spieltag'!B98,0))</f>
        <v>0</v>
      </c>
      <c r="F92">
        <f>IF('1. Spieltag'!H98&gt;'1. Spieltag'!J98,'1. Spieltag'!G98,IF('1. Spieltag'!J98&gt;'1. Spieltag'!H98,'1. Spieltag'!K98,0))</f>
        <v>0</v>
      </c>
      <c r="G92">
        <f>IF((AND(F92=0,NOT(ISBLANK('1. Spieltag'!H98)),NOT(ISBLANK('1. Spieltag'!J98)))),'1. Spieltag'!G98,0)</f>
        <v>0</v>
      </c>
      <c r="H92">
        <f>IF((AND(F92=0,NOT(ISBLANK('1. Spieltag'!H98)),NOT(ISBLANK('1. Spieltag'!J98)))),'1. Spieltag'!K98,0)</f>
        <v>0</v>
      </c>
      <c r="I92">
        <f>IF(F92='1. Spieltag'!G98,'1. Spieltag'!K98,IF(F92='1. Spieltag'!K98,'1. Spieltag'!G98,0))</f>
        <v>0</v>
      </c>
      <c r="L92">
        <f>IF('2. Spieltag'!C98&gt;'2. Spieltag'!E98,'2. Spieltag'!B98,IF('2. Spieltag'!E98&gt;'2. Spieltag'!C98,'2. Spieltag'!F98,0))</f>
        <v>0</v>
      </c>
      <c r="M92">
        <f>IF((AND(L92=0,NOT(ISBLANK('2. Spieltag'!C98)),NOT(ISBLANK('2. Spieltag'!E98)))),'2. Spieltag'!B98,0)</f>
        <v>0</v>
      </c>
      <c r="N92">
        <f>IF((AND(L92=0,NOT(ISBLANK('2. Spieltag'!C98)),NOT(ISBLANK('2. Spieltag'!E98)))),'2. Spieltag'!F98,0)</f>
        <v>0</v>
      </c>
      <c r="O92">
        <f>IF(L92='2. Spieltag'!B98,'2. Spieltag'!F98,IF(L92='2. Spieltag'!F98,'2. Spieltag'!B98,0))</f>
        <v>0</v>
      </c>
      <c r="Q92">
        <f>IF('2. Spieltag'!H98&gt;'2. Spieltag'!J98,'2. Spieltag'!G98,IF('2. Spieltag'!J98&gt;'2. Spieltag'!H98,'2. Spieltag'!K98,0))</f>
        <v>0</v>
      </c>
      <c r="R92">
        <f>IF((AND(Q92=0,NOT(ISBLANK('2. Spieltag'!H98)),NOT(ISBLANK('2. Spieltag'!J98)))),'2. Spieltag'!G98,0)</f>
        <v>0</v>
      </c>
      <c r="S92">
        <f>IF((AND(Q92=0,NOT(ISBLANK('2. Spieltag'!H98)),NOT(ISBLANK('2. Spieltag'!J98)))),'2. Spieltag'!K98,0)</f>
        <v>0</v>
      </c>
      <c r="T92">
        <f>IF(Q92='2. Spieltag'!G98,'2. Spieltag'!K98,IF(Q92='2. Spieltag'!K98,'2. Spieltag'!G98,0))</f>
        <v>0</v>
      </c>
      <c r="W92">
        <f>IF('3. Spieltag'!C98&gt;'3. Spieltag'!E98,'3. Spieltag'!B98,IF('3. Spieltag'!E98&gt;'3. Spieltag'!C98,'3. Spieltag'!F98,0))</f>
        <v>0</v>
      </c>
      <c r="X92">
        <f>IF((AND(W92=0,NOT(ISBLANK('3. Spieltag'!C98)),NOT(ISBLANK('3. Spieltag'!E98)))),'3. Spieltag'!B98,0)</f>
        <v>0</v>
      </c>
      <c r="Y92">
        <f>IF((AND(W92=0,NOT(ISBLANK('3. Spieltag'!C98)),NOT(ISBLANK('3. Spieltag'!E98)))),'3. Spieltag'!F98,0)</f>
        <v>0</v>
      </c>
      <c r="Z92">
        <f>IF(W92='3. Spieltag'!B98,'3. Spieltag'!F98,IF(W92='3. Spieltag'!F98,'3. Spieltag'!B98,0))</f>
        <v>0</v>
      </c>
      <c r="AB92">
        <f>IF('3. Spieltag'!H98&gt;'3. Spieltag'!J98,'3. Spieltag'!G98,IF('3. Spieltag'!J98&gt;'3. Spieltag'!H98,'3. Spieltag'!K98,0))</f>
        <v>0</v>
      </c>
      <c r="AC92">
        <f>IF((AND(AB92=0,NOT(ISBLANK('3. Spieltag'!H98)),NOT(ISBLANK('3. Spieltag'!J98)))),'3. Spieltag'!G98,0)</f>
        <v>0</v>
      </c>
      <c r="AD92">
        <f>IF((AND(AB92=0,NOT(ISBLANK('3. Spieltag'!H98)),NOT(ISBLANK('3. Spieltag'!J98)))),'3. Spieltag'!K98,0)</f>
        <v>0</v>
      </c>
      <c r="AE92">
        <f>IF(AB92='3. Spieltag'!G98,'3. Spieltag'!K98,IF(AB92='3. Spieltag'!K98,'3. Spieltag'!G98,0))</f>
        <v>0</v>
      </c>
      <c r="AH92">
        <f>IF('4. Spieltag'!C98&gt;'4. Spieltag'!E98,'4. Spieltag'!B98,IF('4. Spieltag'!E98&gt;'4. Spieltag'!C98,'4. Spieltag'!F98,0))</f>
        <v>0</v>
      </c>
      <c r="AI92">
        <f>IF((AND(AH92=0,NOT(ISBLANK('4. Spieltag'!C98)),NOT(ISBLANK('4. Spieltag'!E98)))),'4. Spieltag'!B98,0)</f>
        <v>0</v>
      </c>
      <c r="AJ92">
        <f>IF((AND(AH92=0,NOT(ISBLANK('4. Spieltag'!C98)),NOT(ISBLANK('4. Spieltag'!E98)))),'4. Spieltag'!F98,0)</f>
        <v>0</v>
      </c>
      <c r="AK92">
        <f>IF(AH92='4. Spieltag'!B98,'4. Spieltag'!F98,IF(AH92='4. Spieltag'!F98,'4. Spieltag'!B98,0))</f>
        <v>0</v>
      </c>
      <c r="AM92">
        <f>IF('4. Spieltag'!H98&gt;'4. Spieltag'!J98,'4. Spieltag'!G98,IF('4. Spieltag'!J98&gt;'4. Spieltag'!H98,'4. Spieltag'!K98,0))</f>
        <v>0</v>
      </c>
      <c r="AN92">
        <f>IF((AND(AM92=0,NOT(ISBLANK('4. Spieltag'!H98)),NOT(ISBLANK('4. Spieltag'!J98)))),'4. Spieltag'!G98,0)</f>
        <v>0</v>
      </c>
      <c r="AO92">
        <f>IF((AND(AM92=0,NOT(ISBLANK('4. Spieltag'!H98)),NOT(ISBLANK('4. Spieltag'!J98)))),'4. Spieltag'!K98,0)</f>
        <v>0</v>
      </c>
      <c r="AP92">
        <f>IF(AM92='4. Spieltag'!G98,'4. Spieltag'!K98,IF(AM92='4. Spieltag'!K98,'4. Spieltag'!G98,0))</f>
        <v>0</v>
      </c>
      <c r="AS92">
        <f>IF('5. Spieltag'!C98&gt;'5. Spieltag'!E98,'5. Spieltag'!B98,IF('5. Spieltag'!E98&gt;'5. Spieltag'!C98,'5. Spieltag'!F98,0))</f>
        <v>0</v>
      </c>
      <c r="AT92">
        <f>IF((AND(AS92=0,NOT(ISBLANK('5. Spieltag'!C98)),NOT(ISBLANK('5. Spieltag'!E98)))),'5. Spieltag'!B98,0)</f>
        <v>0</v>
      </c>
      <c r="AU92">
        <f>IF((AND(AS92=0,NOT(ISBLANK('5. Spieltag'!C98)),NOT(ISBLANK('5. Spieltag'!E98)))),'5. Spieltag'!F98,0)</f>
        <v>0</v>
      </c>
      <c r="AV92">
        <f>IF(AS92='5. Spieltag'!B98,'5. Spieltag'!F98,IF(AS92='5. Spieltag'!F98,'5. Spieltag'!B98,0))</f>
        <v>0</v>
      </c>
      <c r="AX92">
        <f>IF('5. Spieltag'!H98&gt;'5. Spieltag'!J98,'5. Spieltag'!G98,IF('5. Spieltag'!J98&gt;'5. Spieltag'!H98,'5. Spieltag'!K98,0))</f>
        <v>0</v>
      </c>
      <c r="AY92">
        <f>IF((AND(AX92=0,NOT(ISBLANK('5. Spieltag'!H98)),NOT(ISBLANK('5. Spieltag'!J98)))),'5. Spieltag'!G98,0)</f>
        <v>0</v>
      </c>
      <c r="AZ92">
        <f>IF((AND(AX92=0,NOT(ISBLANK('5. Spieltag'!H98)),NOT(ISBLANK('5. Spieltag'!J98)))),'5. Spieltag'!K98,0)</f>
        <v>0</v>
      </c>
      <c r="BA92">
        <f>IF(AX92='5. Spieltag'!G98,'5. Spieltag'!K98,IF(AX92='5. Spieltag'!K98,'5. Spieltag'!G98,0))</f>
        <v>0</v>
      </c>
    </row>
    <row r="93" spans="1:53" x14ac:dyDescent="0.25">
      <c r="A93">
        <f>IF('1. Spieltag'!C99&gt;'1. Spieltag'!E99,'1. Spieltag'!B99,IF('1. Spieltag'!E99&gt;'1. Spieltag'!C99,'1. Spieltag'!F99,0))</f>
        <v>0</v>
      </c>
      <c r="B93">
        <f>IF((AND(A93=0,NOT(ISBLANK('1. Spieltag'!C99)),NOT(ISBLANK('1. Spieltag'!E99)))),'1. Spieltag'!B99,0)</f>
        <v>0</v>
      </c>
      <c r="C93">
        <f>IF((AND(A93=0,NOT(ISBLANK('1. Spieltag'!C99)),NOT(ISBLANK('1. Spieltag'!E99)))),'1. Spieltag'!F99,0)</f>
        <v>0</v>
      </c>
      <c r="D93">
        <f>IF(A93='1. Spieltag'!B99,'1. Spieltag'!F99,IF(A93='1. Spieltag'!F99,'1. Spieltag'!B99,0))</f>
        <v>0</v>
      </c>
      <c r="F93">
        <f>IF('1. Spieltag'!H99&gt;'1. Spieltag'!J99,'1. Spieltag'!G99,IF('1. Spieltag'!J99&gt;'1. Spieltag'!H99,'1. Spieltag'!K99,0))</f>
        <v>0</v>
      </c>
      <c r="G93">
        <f>IF((AND(F93=0,NOT(ISBLANK('1. Spieltag'!H99)),NOT(ISBLANK('1. Spieltag'!J99)))),'1. Spieltag'!G99,0)</f>
        <v>0</v>
      </c>
      <c r="H93">
        <f>IF((AND(F93=0,NOT(ISBLANK('1. Spieltag'!H99)),NOT(ISBLANK('1. Spieltag'!J99)))),'1. Spieltag'!K99,0)</f>
        <v>0</v>
      </c>
      <c r="I93">
        <f>IF(F93='1. Spieltag'!G99,'1. Spieltag'!K99,IF(F93='1. Spieltag'!K99,'1. Spieltag'!G99,0))</f>
        <v>0</v>
      </c>
      <c r="L93">
        <f>IF('2. Spieltag'!C99&gt;'2. Spieltag'!E99,'2. Spieltag'!B99,IF('2. Spieltag'!E99&gt;'2. Spieltag'!C99,'2. Spieltag'!F99,0))</f>
        <v>0</v>
      </c>
      <c r="M93">
        <f>IF((AND(L93=0,NOT(ISBLANK('2. Spieltag'!C99)),NOT(ISBLANK('2. Spieltag'!E99)))),'2. Spieltag'!B99,0)</f>
        <v>0</v>
      </c>
      <c r="N93">
        <f>IF((AND(L93=0,NOT(ISBLANK('2. Spieltag'!C99)),NOT(ISBLANK('2. Spieltag'!E99)))),'2. Spieltag'!F99,0)</f>
        <v>0</v>
      </c>
      <c r="O93">
        <f>IF(L93='2. Spieltag'!B99,'2. Spieltag'!F99,IF(L93='2. Spieltag'!F99,'2. Spieltag'!B99,0))</f>
        <v>0</v>
      </c>
      <c r="Q93">
        <f>IF('2. Spieltag'!H99&gt;'2. Spieltag'!J99,'2. Spieltag'!G99,IF('2. Spieltag'!J99&gt;'2. Spieltag'!H99,'2. Spieltag'!K99,0))</f>
        <v>0</v>
      </c>
      <c r="R93">
        <f>IF((AND(Q93=0,NOT(ISBLANK('2. Spieltag'!H99)),NOT(ISBLANK('2. Spieltag'!J99)))),'2. Spieltag'!G99,0)</f>
        <v>0</v>
      </c>
      <c r="S93">
        <f>IF((AND(Q93=0,NOT(ISBLANK('2. Spieltag'!H99)),NOT(ISBLANK('2. Spieltag'!J99)))),'2. Spieltag'!K99,0)</f>
        <v>0</v>
      </c>
      <c r="T93">
        <f>IF(Q93='2. Spieltag'!G99,'2. Spieltag'!K99,IF(Q93='2. Spieltag'!K99,'2. Spieltag'!G99,0))</f>
        <v>0</v>
      </c>
      <c r="W93">
        <f>IF('3. Spieltag'!C99&gt;'3. Spieltag'!E99,'3. Spieltag'!B99,IF('3. Spieltag'!E99&gt;'3. Spieltag'!C99,'3. Spieltag'!F99,0))</f>
        <v>0</v>
      </c>
      <c r="X93">
        <f>IF((AND(W93=0,NOT(ISBLANK('3. Spieltag'!C99)),NOT(ISBLANK('3. Spieltag'!E99)))),'3. Spieltag'!B99,0)</f>
        <v>0</v>
      </c>
      <c r="Y93">
        <f>IF((AND(W93=0,NOT(ISBLANK('3. Spieltag'!C99)),NOT(ISBLANK('3. Spieltag'!E99)))),'3. Spieltag'!F99,0)</f>
        <v>0</v>
      </c>
      <c r="Z93">
        <f>IF(W93='3. Spieltag'!B99,'3. Spieltag'!F99,IF(W93='3. Spieltag'!F99,'3. Spieltag'!B99,0))</f>
        <v>0</v>
      </c>
      <c r="AB93">
        <f>IF('3. Spieltag'!H99&gt;'3. Spieltag'!J99,'3. Spieltag'!G99,IF('3. Spieltag'!J99&gt;'3. Spieltag'!H99,'3. Spieltag'!K99,0))</f>
        <v>0</v>
      </c>
      <c r="AC93">
        <f>IF((AND(AB93=0,NOT(ISBLANK('3. Spieltag'!H99)),NOT(ISBLANK('3. Spieltag'!J99)))),'3. Spieltag'!G99,0)</f>
        <v>0</v>
      </c>
      <c r="AD93">
        <f>IF((AND(AB93=0,NOT(ISBLANK('3. Spieltag'!H99)),NOT(ISBLANK('3. Spieltag'!J99)))),'3. Spieltag'!K99,0)</f>
        <v>0</v>
      </c>
      <c r="AE93">
        <f>IF(AB93='3. Spieltag'!G99,'3. Spieltag'!K99,IF(AB93='3. Spieltag'!K99,'3. Spieltag'!G99,0))</f>
        <v>0</v>
      </c>
      <c r="AH93">
        <f>IF('4. Spieltag'!C99&gt;'4. Spieltag'!E99,'4. Spieltag'!B99,IF('4. Spieltag'!E99&gt;'4. Spieltag'!C99,'4. Spieltag'!F99,0))</f>
        <v>0</v>
      </c>
      <c r="AI93">
        <f>IF((AND(AH93=0,NOT(ISBLANK('4. Spieltag'!C99)),NOT(ISBLANK('4. Spieltag'!E99)))),'4. Spieltag'!B99,0)</f>
        <v>0</v>
      </c>
      <c r="AJ93">
        <f>IF((AND(AH93=0,NOT(ISBLANK('4. Spieltag'!C99)),NOT(ISBLANK('4. Spieltag'!E99)))),'4. Spieltag'!F99,0)</f>
        <v>0</v>
      </c>
      <c r="AK93">
        <f>IF(AH93='4. Spieltag'!B99,'4. Spieltag'!F99,IF(AH93='4. Spieltag'!F99,'4. Spieltag'!B99,0))</f>
        <v>0</v>
      </c>
      <c r="AM93">
        <f>IF('4. Spieltag'!H99&gt;'4. Spieltag'!J99,'4. Spieltag'!G99,IF('4. Spieltag'!J99&gt;'4. Spieltag'!H99,'4. Spieltag'!K99,0))</f>
        <v>0</v>
      </c>
      <c r="AN93">
        <f>IF((AND(AM93=0,NOT(ISBLANK('4. Spieltag'!H99)),NOT(ISBLANK('4. Spieltag'!J99)))),'4. Spieltag'!G99,0)</f>
        <v>0</v>
      </c>
      <c r="AO93">
        <f>IF((AND(AM93=0,NOT(ISBLANK('4. Spieltag'!H99)),NOT(ISBLANK('4. Spieltag'!J99)))),'4. Spieltag'!K99,0)</f>
        <v>0</v>
      </c>
      <c r="AP93">
        <f>IF(AM93='4. Spieltag'!G99,'4. Spieltag'!K99,IF(AM93='4. Spieltag'!K99,'4. Spieltag'!G99,0))</f>
        <v>0</v>
      </c>
      <c r="AS93">
        <f>IF('5. Spieltag'!C99&gt;'5. Spieltag'!E99,'5. Spieltag'!B99,IF('5. Spieltag'!E99&gt;'5. Spieltag'!C99,'5. Spieltag'!F99,0))</f>
        <v>0</v>
      </c>
      <c r="AT93">
        <f>IF((AND(AS93=0,NOT(ISBLANK('5. Spieltag'!C99)),NOT(ISBLANK('5. Spieltag'!E99)))),'5. Spieltag'!B99,0)</f>
        <v>0</v>
      </c>
      <c r="AU93">
        <f>IF((AND(AS93=0,NOT(ISBLANK('5. Spieltag'!C99)),NOT(ISBLANK('5. Spieltag'!E99)))),'5. Spieltag'!F99,0)</f>
        <v>0</v>
      </c>
      <c r="AV93">
        <f>IF(AS93='5. Spieltag'!B99,'5. Spieltag'!F99,IF(AS93='5. Spieltag'!F99,'5. Spieltag'!B99,0))</f>
        <v>0</v>
      </c>
      <c r="AX93">
        <f>IF('5. Spieltag'!H99&gt;'5. Spieltag'!J99,'5. Spieltag'!G99,IF('5. Spieltag'!J99&gt;'5. Spieltag'!H99,'5. Spieltag'!K99,0))</f>
        <v>0</v>
      </c>
      <c r="AY93">
        <f>IF((AND(AX93=0,NOT(ISBLANK('5. Spieltag'!H99)),NOT(ISBLANK('5. Spieltag'!J99)))),'5. Spieltag'!G99,0)</f>
        <v>0</v>
      </c>
      <c r="AZ93">
        <f>IF((AND(AX93=0,NOT(ISBLANK('5. Spieltag'!H99)),NOT(ISBLANK('5. Spieltag'!J99)))),'5. Spieltag'!K99,0)</f>
        <v>0</v>
      </c>
      <c r="BA93">
        <f>IF(AX93='5. Spieltag'!G99,'5. Spieltag'!K99,IF(AX93='5. Spieltag'!K99,'5. Spieltag'!G99,0))</f>
        <v>0</v>
      </c>
    </row>
    <row r="94" spans="1:53" x14ac:dyDescent="0.25">
      <c r="A94">
        <f>IF('1. Spieltag'!C100&gt;'1. Spieltag'!E100,'1. Spieltag'!B100,IF('1. Spieltag'!E100&gt;'1. Spieltag'!C100,'1. Spieltag'!F100,0))</f>
        <v>0</v>
      </c>
      <c r="B94">
        <f>IF((AND(A94=0,NOT(ISBLANK('1. Spieltag'!C100)),NOT(ISBLANK('1. Spieltag'!E100)))),'1. Spieltag'!B100,0)</f>
        <v>0</v>
      </c>
      <c r="C94">
        <f>IF((AND(A94=0,NOT(ISBLANK('1. Spieltag'!C100)),NOT(ISBLANK('1. Spieltag'!E100)))),'1. Spieltag'!F100,0)</f>
        <v>0</v>
      </c>
      <c r="D94">
        <f>IF(A94='1. Spieltag'!B100,'1. Spieltag'!F100,IF(A94='1. Spieltag'!F100,'1. Spieltag'!B100,0))</f>
        <v>0</v>
      </c>
      <c r="F94">
        <f>IF('1. Spieltag'!H100&gt;'1. Spieltag'!J100,'1. Spieltag'!G100,IF('1. Spieltag'!J100&gt;'1. Spieltag'!H100,'1. Spieltag'!K100,0))</f>
        <v>0</v>
      </c>
      <c r="G94">
        <f>IF((AND(F94=0,NOT(ISBLANK('1. Spieltag'!H100)),NOT(ISBLANK('1. Spieltag'!J100)))),'1. Spieltag'!G100,0)</f>
        <v>0</v>
      </c>
      <c r="H94">
        <f>IF((AND(F94=0,NOT(ISBLANK('1. Spieltag'!H100)),NOT(ISBLANK('1. Spieltag'!J100)))),'1. Spieltag'!K100,0)</f>
        <v>0</v>
      </c>
      <c r="I94">
        <f>IF(F94='1. Spieltag'!G100,'1. Spieltag'!K100,IF(F94='1. Spieltag'!K100,'1. Spieltag'!G100,0))</f>
        <v>0</v>
      </c>
      <c r="L94">
        <f>IF('2. Spieltag'!C100&gt;'2. Spieltag'!E100,'2. Spieltag'!B100,IF('2. Spieltag'!E100&gt;'2. Spieltag'!C100,'2. Spieltag'!F100,0))</f>
        <v>0</v>
      </c>
      <c r="M94">
        <f>IF((AND(L94=0,NOT(ISBLANK('2. Spieltag'!C100)),NOT(ISBLANK('2. Spieltag'!E100)))),'2. Spieltag'!B100,0)</f>
        <v>0</v>
      </c>
      <c r="N94">
        <f>IF((AND(L94=0,NOT(ISBLANK('2. Spieltag'!C100)),NOT(ISBLANK('2. Spieltag'!E100)))),'2. Spieltag'!F100,0)</f>
        <v>0</v>
      </c>
      <c r="O94">
        <f>IF(L94='2. Spieltag'!B100,'2. Spieltag'!F100,IF(L94='2. Spieltag'!F100,'2. Spieltag'!B100,0))</f>
        <v>0</v>
      </c>
      <c r="Q94">
        <f>IF('2. Spieltag'!H100&gt;'2. Spieltag'!J100,'2. Spieltag'!G100,IF('2. Spieltag'!J100&gt;'2. Spieltag'!H100,'2. Spieltag'!K100,0))</f>
        <v>0</v>
      </c>
      <c r="R94">
        <f>IF((AND(Q94=0,NOT(ISBLANK('2. Spieltag'!H100)),NOT(ISBLANK('2. Spieltag'!J100)))),'2. Spieltag'!G100,0)</f>
        <v>0</v>
      </c>
      <c r="S94">
        <f>IF((AND(Q94=0,NOT(ISBLANK('2. Spieltag'!H100)),NOT(ISBLANK('2. Spieltag'!J100)))),'2. Spieltag'!K100,0)</f>
        <v>0</v>
      </c>
      <c r="T94">
        <f>IF(Q94='2. Spieltag'!G100,'2. Spieltag'!K100,IF(Q94='2. Spieltag'!K100,'2. Spieltag'!G100,0))</f>
        <v>0</v>
      </c>
      <c r="W94">
        <f>IF('3. Spieltag'!C100&gt;'3. Spieltag'!E100,'3. Spieltag'!B100,IF('3. Spieltag'!E100&gt;'3. Spieltag'!C100,'3. Spieltag'!F100,0))</f>
        <v>0</v>
      </c>
      <c r="X94">
        <f>IF((AND(W94=0,NOT(ISBLANK('3. Spieltag'!C100)),NOT(ISBLANK('3. Spieltag'!E100)))),'3. Spieltag'!B100,0)</f>
        <v>0</v>
      </c>
      <c r="Y94">
        <f>IF((AND(W94=0,NOT(ISBLANK('3. Spieltag'!C100)),NOT(ISBLANK('3. Spieltag'!E100)))),'3. Spieltag'!F100,0)</f>
        <v>0</v>
      </c>
      <c r="Z94">
        <f>IF(W94='3. Spieltag'!B100,'3. Spieltag'!F100,IF(W94='3. Spieltag'!F100,'3. Spieltag'!B100,0))</f>
        <v>0</v>
      </c>
      <c r="AB94">
        <f>IF('3. Spieltag'!H100&gt;'3. Spieltag'!J100,'3. Spieltag'!G100,IF('3. Spieltag'!J100&gt;'3. Spieltag'!H100,'3. Spieltag'!K100,0))</f>
        <v>0</v>
      </c>
      <c r="AC94">
        <f>IF((AND(AB94=0,NOT(ISBLANK('3. Spieltag'!H100)),NOT(ISBLANK('3. Spieltag'!J100)))),'3. Spieltag'!G100,0)</f>
        <v>0</v>
      </c>
      <c r="AD94">
        <f>IF((AND(AB94=0,NOT(ISBLANK('3. Spieltag'!H100)),NOT(ISBLANK('3. Spieltag'!J100)))),'3. Spieltag'!K100,0)</f>
        <v>0</v>
      </c>
      <c r="AE94">
        <f>IF(AB94='3. Spieltag'!G100,'3. Spieltag'!K100,IF(AB94='3. Spieltag'!K100,'3. Spieltag'!G100,0))</f>
        <v>0</v>
      </c>
      <c r="AH94">
        <f>IF('4. Spieltag'!C100&gt;'4. Spieltag'!E100,'4. Spieltag'!B100,IF('4. Spieltag'!E100&gt;'4. Spieltag'!C100,'4. Spieltag'!F100,0))</f>
        <v>0</v>
      </c>
      <c r="AI94">
        <f>IF((AND(AH94=0,NOT(ISBLANK('4. Spieltag'!C100)),NOT(ISBLANK('4. Spieltag'!E100)))),'4. Spieltag'!B100,0)</f>
        <v>0</v>
      </c>
      <c r="AJ94">
        <f>IF((AND(AH94=0,NOT(ISBLANK('4. Spieltag'!C100)),NOT(ISBLANK('4. Spieltag'!E100)))),'4. Spieltag'!F100,0)</f>
        <v>0</v>
      </c>
      <c r="AK94">
        <f>IF(AH94='4. Spieltag'!B100,'4. Spieltag'!F100,IF(AH94='4. Spieltag'!F100,'4. Spieltag'!B100,0))</f>
        <v>0</v>
      </c>
      <c r="AM94">
        <f>IF('4. Spieltag'!H100&gt;'4. Spieltag'!J100,'4. Spieltag'!G100,IF('4. Spieltag'!J100&gt;'4. Spieltag'!H100,'4. Spieltag'!K100,0))</f>
        <v>0</v>
      </c>
      <c r="AN94">
        <f>IF((AND(AM94=0,NOT(ISBLANK('4. Spieltag'!H100)),NOT(ISBLANK('4. Spieltag'!J100)))),'4. Spieltag'!G100,0)</f>
        <v>0</v>
      </c>
      <c r="AO94">
        <f>IF((AND(AM94=0,NOT(ISBLANK('4. Spieltag'!H100)),NOT(ISBLANK('4. Spieltag'!J100)))),'4. Spieltag'!K100,0)</f>
        <v>0</v>
      </c>
      <c r="AP94">
        <f>IF(AM94='4. Spieltag'!G100,'4. Spieltag'!K100,IF(AM94='4. Spieltag'!K100,'4. Spieltag'!G100,0))</f>
        <v>0</v>
      </c>
      <c r="AS94">
        <f>IF('5. Spieltag'!C100&gt;'5. Spieltag'!E100,'5. Spieltag'!B100,IF('5. Spieltag'!E100&gt;'5. Spieltag'!C100,'5. Spieltag'!F100,0))</f>
        <v>0</v>
      </c>
      <c r="AT94">
        <f>IF((AND(AS94=0,NOT(ISBLANK('5. Spieltag'!C100)),NOT(ISBLANK('5. Spieltag'!E100)))),'5. Spieltag'!B100,0)</f>
        <v>0</v>
      </c>
      <c r="AU94">
        <f>IF((AND(AS94=0,NOT(ISBLANK('5. Spieltag'!C100)),NOT(ISBLANK('5. Spieltag'!E100)))),'5. Spieltag'!F100,0)</f>
        <v>0</v>
      </c>
      <c r="AV94">
        <f>IF(AS94='5. Spieltag'!B100,'5. Spieltag'!F100,IF(AS94='5. Spieltag'!F100,'5. Spieltag'!B100,0))</f>
        <v>0</v>
      </c>
      <c r="AX94">
        <f>IF('5. Spieltag'!H100&gt;'5. Spieltag'!J100,'5. Spieltag'!G100,IF('5. Spieltag'!J100&gt;'5. Spieltag'!H100,'5. Spieltag'!K100,0))</f>
        <v>0</v>
      </c>
      <c r="AY94">
        <f>IF((AND(AX94=0,NOT(ISBLANK('5. Spieltag'!H100)),NOT(ISBLANK('5. Spieltag'!J100)))),'5. Spieltag'!G100,0)</f>
        <v>0</v>
      </c>
      <c r="AZ94">
        <f>IF((AND(AX94=0,NOT(ISBLANK('5. Spieltag'!H100)),NOT(ISBLANK('5. Spieltag'!J100)))),'5. Spieltag'!K100,0)</f>
        <v>0</v>
      </c>
      <c r="BA94">
        <f>IF(AX94='5. Spieltag'!G100,'5. Spieltag'!K100,IF(AX94='5. Spieltag'!K100,'5. Spieltag'!G100,0))</f>
        <v>0</v>
      </c>
    </row>
    <row r="95" spans="1:53" x14ac:dyDescent="0.25">
      <c r="A95">
        <f>IF('1. Spieltag'!C101&gt;'1. Spieltag'!E101,'1. Spieltag'!B101,IF('1. Spieltag'!E101&gt;'1. Spieltag'!C101,'1. Spieltag'!F101,0))</f>
        <v>0</v>
      </c>
      <c r="B95">
        <f>IF((AND(A95=0,NOT(ISBLANK('1. Spieltag'!C101)),NOT(ISBLANK('1. Spieltag'!E101)))),'1. Spieltag'!B101,0)</f>
        <v>0</v>
      </c>
      <c r="C95">
        <f>IF((AND(A95=0,NOT(ISBLANK('1. Spieltag'!C101)),NOT(ISBLANK('1. Spieltag'!E101)))),'1. Spieltag'!F101,0)</f>
        <v>0</v>
      </c>
      <c r="D95">
        <f>IF(A95='1. Spieltag'!B101,'1. Spieltag'!F101,IF(A95='1. Spieltag'!F101,'1. Spieltag'!B101,0))</f>
        <v>0</v>
      </c>
      <c r="F95">
        <f>IF('1. Spieltag'!H101&gt;'1. Spieltag'!J101,'1. Spieltag'!G101,IF('1. Spieltag'!J101&gt;'1. Spieltag'!H101,'1. Spieltag'!K101,0))</f>
        <v>0</v>
      </c>
      <c r="G95">
        <f>IF((AND(F95=0,NOT(ISBLANK('1. Spieltag'!H101)),NOT(ISBLANK('1. Spieltag'!J101)))),'1. Spieltag'!G101,0)</f>
        <v>0</v>
      </c>
      <c r="H95">
        <f>IF((AND(F95=0,NOT(ISBLANK('1. Spieltag'!H101)),NOT(ISBLANK('1. Spieltag'!J101)))),'1. Spieltag'!K101,0)</f>
        <v>0</v>
      </c>
      <c r="I95">
        <f>IF(F95='1. Spieltag'!G101,'1. Spieltag'!K101,IF(F95='1. Spieltag'!K101,'1. Spieltag'!G101,0))</f>
        <v>0</v>
      </c>
      <c r="L95">
        <f>IF('2. Spieltag'!C101&gt;'2. Spieltag'!E101,'2. Spieltag'!B101,IF('2. Spieltag'!E101&gt;'2. Spieltag'!C101,'2. Spieltag'!F101,0))</f>
        <v>0</v>
      </c>
      <c r="M95">
        <f>IF((AND(L95=0,NOT(ISBLANK('2. Spieltag'!C101)),NOT(ISBLANK('2. Spieltag'!E101)))),'2. Spieltag'!B101,0)</f>
        <v>0</v>
      </c>
      <c r="N95">
        <f>IF((AND(L95=0,NOT(ISBLANK('2. Spieltag'!C101)),NOT(ISBLANK('2. Spieltag'!E101)))),'2. Spieltag'!F101,0)</f>
        <v>0</v>
      </c>
      <c r="O95">
        <f>IF(L95='2. Spieltag'!B101,'2. Spieltag'!F101,IF(L95='2. Spieltag'!F101,'2. Spieltag'!B101,0))</f>
        <v>0</v>
      </c>
      <c r="Q95">
        <f>IF('2. Spieltag'!H101&gt;'2. Spieltag'!J101,'2. Spieltag'!G101,IF('2. Spieltag'!J101&gt;'2. Spieltag'!H101,'2. Spieltag'!K101,0))</f>
        <v>0</v>
      </c>
      <c r="R95">
        <f>IF((AND(Q95=0,NOT(ISBLANK('2. Spieltag'!H101)),NOT(ISBLANK('2. Spieltag'!J101)))),'2. Spieltag'!G101,0)</f>
        <v>0</v>
      </c>
      <c r="S95">
        <f>IF((AND(Q95=0,NOT(ISBLANK('2. Spieltag'!H101)),NOT(ISBLANK('2. Spieltag'!J101)))),'2. Spieltag'!K101,0)</f>
        <v>0</v>
      </c>
      <c r="T95">
        <f>IF(Q95='2. Spieltag'!G101,'2. Spieltag'!K101,IF(Q95='2. Spieltag'!K101,'2. Spieltag'!G101,0))</f>
        <v>0</v>
      </c>
      <c r="W95">
        <f>IF('3. Spieltag'!C101&gt;'3. Spieltag'!E101,'3. Spieltag'!B101,IF('3. Spieltag'!E101&gt;'3. Spieltag'!C101,'3. Spieltag'!F101,0))</f>
        <v>0</v>
      </c>
      <c r="X95">
        <f>IF((AND(W95=0,NOT(ISBLANK('3. Spieltag'!C101)),NOT(ISBLANK('3. Spieltag'!E101)))),'3. Spieltag'!B101,0)</f>
        <v>0</v>
      </c>
      <c r="Y95">
        <f>IF((AND(W95=0,NOT(ISBLANK('3. Spieltag'!C101)),NOT(ISBLANK('3. Spieltag'!E101)))),'3. Spieltag'!F101,0)</f>
        <v>0</v>
      </c>
      <c r="Z95">
        <f>IF(W95='3. Spieltag'!B101,'3. Spieltag'!F101,IF(W95='3. Spieltag'!F101,'3. Spieltag'!B101,0))</f>
        <v>0</v>
      </c>
      <c r="AB95">
        <f>IF('3. Spieltag'!H101&gt;'3. Spieltag'!J101,'3. Spieltag'!G101,IF('3. Spieltag'!J101&gt;'3. Spieltag'!H101,'3. Spieltag'!K101,0))</f>
        <v>0</v>
      </c>
      <c r="AC95">
        <f>IF((AND(AB95=0,NOT(ISBLANK('3. Spieltag'!H101)),NOT(ISBLANK('3. Spieltag'!J101)))),'3. Spieltag'!G101,0)</f>
        <v>0</v>
      </c>
      <c r="AD95">
        <f>IF((AND(AB95=0,NOT(ISBLANK('3. Spieltag'!H101)),NOT(ISBLANK('3. Spieltag'!J101)))),'3. Spieltag'!K101,0)</f>
        <v>0</v>
      </c>
      <c r="AE95">
        <f>IF(AB95='3. Spieltag'!G101,'3. Spieltag'!K101,IF(AB95='3. Spieltag'!K101,'3. Spieltag'!G101,0))</f>
        <v>0</v>
      </c>
      <c r="AH95">
        <f>IF('4. Spieltag'!C101&gt;'4. Spieltag'!E101,'4. Spieltag'!B101,IF('4. Spieltag'!E101&gt;'4. Spieltag'!C101,'4. Spieltag'!F101,0))</f>
        <v>0</v>
      </c>
      <c r="AI95">
        <f>IF((AND(AH95=0,NOT(ISBLANK('4. Spieltag'!C101)),NOT(ISBLANK('4. Spieltag'!E101)))),'4. Spieltag'!B101,0)</f>
        <v>0</v>
      </c>
      <c r="AJ95">
        <f>IF((AND(AH95=0,NOT(ISBLANK('4. Spieltag'!C101)),NOT(ISBLANK('4. Spieltag'!E101)))),'4. Spieltag'!F101,0)</f>
        <v>0</v>
      </c>
      <c r="AK95">
        <f>IF(AH95='4. Spieltag'!B101,'4. Spieltag'!F101,IF(AH95='4. Spieltag'!F101,'4. Spieltag'!B101,0))</f>
        <v>0</v>
      </c>
      <c r="AM95">
        <f>IF('4. Spieltag'!H101&gt;'4. Spieltag'!J101,'4. Spieltag'!G101,IF('4. Spieltag'!J101&gt;'4. Spieltag'!H101,'4. Spieltag'!K101,0))</f>
        <v>0</v>
      </c>
      <c r="AN95">
        <f>IF((AND(AM95=0,NOT(ISBLANK('4. Spieltag'!H101)),NOT(ISBLANK('4. Spieltag'!J101)))),'4. Spieltag'!G101,0)</f>
        <v>0</v>
      </c>
      <c r="AO95">
        <f>IF((AND(AM95=0,NOT(ISBLANK('4. Spieltag'!H101)),NOT(ISBLANK('4. Spieltag'!J101)))),'4. Spieltag'!K101,0)</f>
        <v>0</v>
      </c>
      <c r="AP95">
        <f>IF(AM95='4. Spieltag'!G101,'4. Spieltag'!K101,IF(AM95='4. Spieltag'!K101,'4. Spieltag'!G101,0))</f>
        <v>0</v>
      </c>
      <c r="AS95">
        <f>IF('5. Spieltag'!C101&gt;'5. Spieltag'!E101,'5. Spieltag'!B101,IF('5. Spieltag'!E101&gt;'5. Spieltag'!C101,'5. Spieltag'!F101,0))</f>
        <v>0</v>
      </c>
      <c r="AT95">
        <f>IF((AND(AS95=0,NOT(ISBLANK('5. Spieltag'!C101)),NOT(ISBLANK('5. Spieltag'!E101)))),'5. Spieltag'!B101,0)</f>
        <v>0</v>
      </c>
      <c r="AU95">
        <f>IF((AND(AS95=0,NOT(ISBLANK('5. Spieltag'!C101)),NOT(ISBLANK('5. Spieltag'!E101)))),'5. Spieltag'!F101,0)</f>
        <v>0</v>
      </c>
      <c r="AV95">
        <f>IF(AS95='5. Spieltag'!B101,'5. Spieltag'!F101,IF(AS95='5. Spieltag'!F101,'5. Spieltag'!B101,0))</f>
        <v>0</v>
      </c>
      <c r="AX95">
        <f>IF('5. Spieltag'!H101&gt;'5. Spieltag'!J101,'5. Spieltag'!G101,IF('5. Spieltag'!J101&gt;'5. Spieltag'!H101,'5. Spieltag'!K101,0))</f>
        <v>0</v>
      </c>
      <c r="AY95">
        <f>IF((AND(AX95=0,NOT(ISBLANK('5. Spieltag'!H101)),NOT(ISBLANK('5. Spieltag'!J101)))),'5. Spieltag'!G101,0)</f>
        <v>0</v>
      </c>
      <c r="AZ95">
        <f>IF((AND(AX95=0,NOT(ISBLANK('5. Spieltag'!H101)),NOT(ISBLANK('5. Spieltag'!J101)))),'5. Spieltag'!K101,0)</f>
        <v>0</v>
      </c>
      <c r="BA95">
        <f>IF(AX95='5. Spieltag'!G101,'5. Spieltag'!K101,IF(AX95='5. Spieltag'!K101,'5. Spieltag'!G101,0))</f>
        <v>0</v>
      </c>
    </row>
    <row r="96" spans="1:53" x14ac:dyDescent="0.25">
      <c r="A96">
        <f>IF('1. Spieltag'!C102&gt;'1. Spieltag'!E102,'1. Spieltag'!B102,IF('1. Spieltag'!E102&gt;'1. Spieltag'!C102,'1. Spieltag'!F102,0))</f>
        <v>0</v>
      </c>
      <c r="B96">
        <f>IF((AND(A96=0,NOT(ISBLANK('1. Spieltag'!C102)),NOT(ISBLANK('1. Spieltag'!E102)))),'1. Spieltag'!B102,0)</f>
        <v>0</v>
      </c>
      <c r="C96">
        <f>IF((AND(A96=0,NOT(ISBLANK('1. Spieltag'!C102)),NOT(ISBLANK('1. Spieltag'!E102)))),'1. Spieltag'!F102,0)</f>
        <v>0</v>
      </c>
      <c r="D96">
        <f>IF(A96='1. Spieltag'!B102,'1. Spieltag'!F102,IF(A96='1. Spieltag'!F102,'1. Spieltag'!B102,0))</f>
        <v>0</v>
      </c>
      <c r="F96">
        <f>IF('1. Spieltag'!H102&gt;'1. Spieltag'!J102,'1. Spieltag'!G102,IF('1. Spieltag'!J102&gt;'1. Spieltag'!H102,'1. Spieltag'!K102,0))</f>
        <v>0</v>
      </c>
      <c r="G96">
        <f>IF((AND(F96=0,NOT(ISBLANK('1. Spieltag'!H102)),NOT(ISBLANK('1. Spieltag'!J102)))),'1. Spieltag'!G102,0)</f>
        <v>0</v>
      </c>
      <c r="H96">
        <f>IF((AND(F96=0,NOT(ISBLANK('1. Spieltag'!H102)),NOT(ISBLANK('1. Spieltag'!J102)))),'1. Spieltag'!K102,0)</f>
        <v>0</v>
      </c>
      <c r="I96">
        <f>IF(F96='1. Spieltag'!G102,'1. Spieltag'!K102,IF(F96='1. Spieltag'!K102,'1. Spieltag'!G102,0))</f>
        <v>0</v>
      </c>
      <c r="L96">
        <f>IF('2. Spieltag'!C102&gt;'2. Spieltag'!E102,'2. Spieltag'!B102,IF('2. Spieltag'!E102&gt;'2. Spieltag'!C102,'2. Spieltag'!F102,0))</f>
        <v>0</v>
      </c>
      <c r="M96">
        <f>IF((AND(L96=0,NOT(ISBLANK('2. Spieltag'!C102)),NOT(ISBLANK('2. Spieltag'!E102)))),'2. Spieltag'!B102,0)</f>
        <v>0</v>
      </c>
      <c r="N96">
        <f>IF((AND(L96=0,NOT(ISBLANK('2. Spieltag'!C102)),NOT(ISBLANK('2. Spieltag'!E102)))),'2. Spieltag'!F102,0)</f>
        <v>0</v>
      </c>
      <c r="O96">
        <f>IF(L96='2. Spieltag'!B102,'2. Spieltag'!F102,IF(L96='2. Spieltag'!F102,'2. Spieltag'!B102,0))</f>
        <v>0</v>
      </c>
      <c r="Q96">
        <f>IF('2. Spieltag'!H102&gt;'2. Spieltag'!J102,'2. Spieltag'!G102,IF('2. Spieltag'!J102&gt;'2. Spieltag'!H102,'2. Spieltag'!K102,0))</f>
        <v>0</v>
      </c>
      <c r="R96">
        <f>IF((AND(Q96=0,NOT(ISBLANK('2. Spieltag'!H102)),NOT(ISBLANK('2. Spieltag'!J102)))),'2. Spieltag'!G102,0)</f>
        <v>0</v>
      </c>
      <c r="S96">
        <f>IF((AND(Q96=0,NOT(ISBLANK('2. Spieltag'!H102)),NOT(ISBLANK('2. Spieltag'!J102)))),'2. Spieltag'!K102,0)</f>
        <v>0</v>
      </c>
      <c r="T96">
        <f>IF(Q96='2. Spieltag'!G102,'2. Spieltag'!K102,IF(Q96='2. Spieltag'!K102,'2. Spieltag'!G102,0))</f>
        <v>0</v>
      </c>
      <c r="W96">
        <f>IF('3. Spieltag'!C102&gt;'3. Spieltag'!E102,'3. Spieltag'!B102,IF('3. Spieltag'!E102&gt;'3. Spieltag'!C102,'3. Spieltag'!F102,0))</f>
        <v>0</v>
      </c>
      <c r="X96">
        <f>IF((AND(W96=0,NOT(ISBLANK('3. Spieltag'!C102)),NOT(ISBLANK('3. Spieltag'!E102)))),'3. Spieltag'!B102,0)</f>
        <v>0</v>
      </c>
      <c r="Y96">
        <f>IF((AND(W96=0,NOT(ISBLANK('3. Spieltag'!C102)),NOT(ISBLANK('3. Spieltag'!E102)))),'3. Spieltag'!F102,0)</f>
        <v>0</v>
      </c>
      <c r="Z96">
        <f>IF(W96='3. Spieltag'!B102,'3. Spieltag'!F102,IF(W96='3. Spieltag'!F102,'3. Spieltag'!B102,0))</f>
        <v>0</v>
      </c>
      <c r="AB96">
        <f>IF('3. Spieltag'!H102&gt;'3. Spieltag'!J102,'3. Spieltag'!G102,IF('3. Spieltag'!J102&gt;'3. Spieltag'!H102,'3. Spieltag'!K102,0))</f>
        <v>0</v>
      </c>
      <c r="AC96">
        <f>IF((AND(AB96=0,NOT(ISBLANK('3. Spieltag'!H102)),NOT(ISBLANK('3. Spieltag'!J102)))),'3. Spieltag'!G102,0)</f>
        <v>0</v>
      </c>
      <c r="AD96">
        <f>IF((AND(AB96=0,NOT(ISBLANK('3. Spieltag'!H102)),NOT(ISBLANK('3. Spieltag'!J102)))),'3. Spieltag'!K102,0)</f>
        <v>0</v>
      </c>
      <c r="AE96">
        <f>IF(AB96='3. Spieltag'!G102,'3. Spieltag'!K102,IF(AB96='3. Spieltag'!K102,'3. Spieltag'!G102,0))</f>
        <v>0</v>
      </c>
      <c r="AH96">
        <f>IF('4. Spieltag'!C102&gt;'4. Spieltag'!E102,'4. Spieltag'!B102,IF('4. Spieltag'!E102&gt;'4. Spieltag'!C102,'4. Spieltag'!F102,0))</f>
        <v>0</v>
      </c>
      <c r="AI96">
        <f>IF((AND(AH96=0,NOT(ISBLANK('4. Spieltag'!C102)),NOT(ISBLANK('4. Spieltag'!E102)))),'4. Spieltag'!B102,0)</f>
        <v>0</v>
      </c>
      <c r="AJ96">
        <f>IF((AND(AH96=0,NOT(ISBLANK('4. Spieltag'!C102)),NOT(ISBLANK('4. Spieltag'!E102)))),'4. Spieltag'!F102,0)</f>
        <v>0</v>
      </c>
      <c r="AK96">
        <f>IF(AH96='4. Spieltag'!B102,'4. Spieltag'!F102,IF(AH96='4. Spieltag'!F102,'4. Spieltag'!B102,0))</f>
        <v>0</v>
      </c>
      <c r="AM96">
        <f>IF('4. Spieltag'!H102&gt;'4. Spieltag'!J102,'4. Spieltag'!G102,IF('4. Spieltag'!J102&gt;'4. Spieltag'!H102,'4. Spieltag'!K102,0))</f>
        <v>0</v>
      </c>
      <c r="AN96">
        <f>IF((AND(AM96=0,NOT(ISBLANK('4. Spieltag'!H102)),NOT(ISBLANK('4. Spieltag'!J102)))),'4. Spieltag'!G102,0)</f>
        <v>0</v>
      </c>
      <c r="AO96">
        <f>IF((AND(AM96=0,NOT(ISBLANK('4. Spieltag'!H102)),NOT(ISBLANK('4. Spieltag'!J102)))),'4. Spieltag'!K102,0)</f>
        <v>0</v>
      </c>
      <c r="AP96">
        <f>IF(AM96='4. Spieltag'!G102,'4. Spieltag'!K102,IF(AM96='4. Spieltag'!K102,'4. Spieltag'!G102,0))</f>
        <v>0</v>
      </c>
      <c r="AS96">
        <f>IF('5. Spieltag'!C102&gt;'5. Spieltag'!E102,'5. Spieltag'!B102,IF('5. Spieltag'!E102&gt;'5. Spieltag'!C102,'5. Spieltag'!F102,0))</f>
        <v>0</v>
      </c>
      <c r="AT96">
        <f>IF((AND(AS96=0,NOT(ISBLANK('5. Spieltag'!C102)),NOT(ISBLANK('5. Spieltag'!E102)))),'5. Spieltag'!B102,0)</f>
        <v>0</v>
      </c>
      <c r="AU96">
        <f>IF((AND(AS96=0,NOT(ISBLANK('5. Spieltag'!C102)),NOT(ISBLANK('5. Spieltag'!E102)))),'5. Spieltag'!F102,0)</f>
        <v>0</v>
      </c>
      <c r="AV96">
        <f>IF(AS96='5. Spieltag'!B102,'5. Spieltag'!F102,IF(AS96='5. Spieltag'!F102,'5. Spieltag'!B102,0))</f>
        <v>0</v>
      </c>
      <c r="AX96">
        <f>IF('5. Spieltag'!H102&gt;'5. Spieltag'!J102,'5. Spieltag'!G102,IF('5. Spieltag'!J102&gt;'5. Spieltag'!H102,'5. Spieltag'!K102,0))</f>
        <v>0</v>
      </c>
      <c r="AY96">
        <f>IF((AND(AX96=0,NOT(ISBLANK('5. Spieltag'!H102)),NOT(ISBLANK('5. Spieltag'!J102)))),'5. Spieltag'!G102,0)</f>
        <v>0</v>
      </c>
      <c r="AZ96">
        <f>IF((AND(AX96=0,NOT(ISBLANK('5. Spieltag'!H102)),NOT(ISBLANK('5. Spieltag'!J102)))),'5. Spieltag'!K102,0)</f>
        <v>0</v>
      </c>
      <c r="BA96">
        <f>IF(AX96='5. Spieltag'!G102,'5. Spieltag'!K102,IF(AX96='5. Spieltag'!K102,'5. Spieltag'!G102,0))</f>
        <v>0</v>
      </c>
    </row>
    <row r="97" spans="1:53" x14ac:dyDescent="0.25">
      <c r="A97">
        <f>IF('1. Spieltag'!C103&gt;'1. Spieltag'!E103,'1. Spieltag'!B103,IF('1. Spieltag'!E103&gt;'1. Spieltag'!C103,'1. Spieltag'!F103,0))</f>
        <v>0</v>
      </c>
      <c r="B97">
        <f>IF((AND(A97=0,NOT(ISBLANK('1. Spieltag'!C103)),NOT(ISBLANK('1. Spieltag'!E103)))),'1. Spieltag'!B103,0)</f>
        <v>0</v>
      </c>
      <c r="C97">
        <f>IF((AND(A97=0,NOT(ISBLANK('1. Spieltag'!C103)),NOT(ISBLANK('1. Spieltag'!E103)))),'1. Spieltag'!F103,0)</f>
        <v>0</v>
      </c>
      <c r="D97">
        <f>IF(A97='1. Spieltag'!B103,'1. Spieltag'!F103,IF(A97='1. Spieltag'!F103,'1. Spieltag'!B103,0))</f>
        <v>0</v>
      </c>
      <c r="F97">
        <f>IF('1. Spieltag'!H103&gt;'1. Spieltag'!J103,'1. Spieltag'!G103,IF('1. Spieltag'!J103&gt;'1. Spieltag'!H103,'1. Spieltag'!K103,0))</f>
        <v>0</v>
      </c>
      <c r="G97">
        <f>IF((AND(F97=0,NOT(ISBLANK('1. Spieltag'!H103)),NOT(ISBLANK('1. Spieltag'!J103)))),'1. Spieltag'!G103,0)</f>
        <v>0</v>
      </c>
      <c r="H97">
        <f>IF((AND(F97=0,NOT(ISBLANK('1. Spieltag'!H103)),NOT(ISBLANK('1. Spieltag'!J103)))),'1. Spieltag'!K103,0)</f>
        <v>0</v>
      </c>
      <c r="I97">
        <f>IF(F97='1. Spieltag'!G103,'1. Spieltag'!K103,IF(F97='1. Spieltag'!K103,'1. Spieltag'!G103,0))</f>
        <v>0</v>
      </c>
      <c r="L97">
        <f>IF('2. Spieltag'!C103&gt;'2. Spieltag'!E103,'2. Spieltag'!B103,IF('2. Spieltag'!E103&gt;'2. Spieltag'!C103,'2. Spieltag'!F103,0))</f>
        <v>0</v>
      </c>
      <c r="M97">
        <f>IF((AND(L97=0,NOT(ISBLANK('2. Spieltag'!C103)),NOT(ISBLANK('2. Spieltag'!E103)))),'2. Spieltag'!B103,0)</f>
        <v>0</v>
      </c>
      <c r="N97">
        <f>IF((AND(L97=0,NOT(ISBLANK('2. Spieltag'!C103)),NOT(ISBLANK('2. Spieltag'!E103)))),'2. Spieltag'!F103,0)</f>
        <v>0</v>
      </c>
      <c r="O97">
        <f>IF(L97='2. Spieltag'!B103,'2. Spieltag'!F103,IF(L97='2. Spieltag'!F103,'2. Spieltag'!B103,0))</f>
        <v>0</v>
      </c>
      <c r="Q97">
        <f>IF('2. Spieltag'!H103&gt;'2. Spieltag'!J103,'2. Spieltag'!G103,IF('2. Spieltag'!J103&gt;'2. Spieltag'!H103,'2. Spieltag'!K103,0))</f>
        <v>0</v>
      </c>
      <c r="R97">
        <f>IF((AND(Q97=0,NOT(ISBLANK('2. Spieltag'!H103)),NOT(ISBLANK('2. Spieltag'!J103)))),'2. Spieltag'!G103,0)</f>
        <v>0</v>
      </c>
      <c r="S97">
        <f>IF((AND(Q97=0,NOT(ISBLANK('2. Spieltag'!H103)),NOT(ISBLANK('2. Spieltag'!J103)))),'2. Spieltag'!K103,0)</f>
        <v>0</v>
      </c>
      <c r="T97">
        <f>IF(Q97='2. Spieltag'!G103,'2. Spieltag'!K103,IF(Q97='2. Spieltag'!K103,'2. Spieltag'!G103,0))</f>
        <v>0</v>
      </c>
      <c r="W97">
        <f>IF('3. Spieltag'!C103&gt;'3. Spieltag'!E103,'3. Spieltag'!B103,IF('3. Spieltag'!E103&gt;'3. Spieltag'!C103,'3. Spieltag'!F103,0))</f>
        <v>0</v>
      </c>
      <c r="X97">
        <f>IF((AND(W97=0,NOT(ISBLANK('3. Spieltag'!C103)),NOT(ISBLANK('3. Spieltag'!E103)))),'3. Spieltag'!B103,0)</f>
        <v>0</v>
      </c>
      <c r="Y97">
        <f>IF((AND(W97=0,NOT(ISBLANK('3. Spieltag'!C103)),NOT(ISBLANK('3. Spieltag'!E103)))),'3. Spieltag'!F103,0)</f>
        <v>0</v>
      </c>
      <c r="Z97">
        <f>IF(W97='3. Spieltag'!B103,'3. Spieltag'!F103,IF(W97='3. Spieltag'!F103,'3. Spieltag'!B103,0))</f>
        <v>0</v>
      </c>
      <c r="AB97">
        <f>IF('3. Spieltag'!H103&gt;'3. Spieltag'!J103,'3. Spieltag'!G103,IF('3. Spieltag'!J103&gt;'3. Spieltag'!H103,'3. Spieltag'!K103,0))</f>
        <v>0</v>
      </c>
      <c r="AC97">
        <f>IF((AND(AB97=0,NOT(ISBLANK('3. Spieltag'!H103)),NOT(ISBLANK('3. Spieltag'!J103)))),'3. Spieltag'!G103,0)</f>
        <v>0</v>
      </c>
      <c r="AD97">
        <f>IF((AND(AB97=0,NOT(ISBLANK('3. Spieltag'!H103)),NOT(ISBLANK('3. Spieltag'!J103)))),'3. Spieltag'!K103,0)</f>
        <v>0</v>
      </c>
      <c r="AE97">
        <f>IF(AB97='3. Spieltag'!G103,'3. Spieltag'!K103,IF(AB97='3. Spieltag'!K103,'3. Spieltag'!G103,0))</f>
        <v>0</v>
      </c>
      <c r="AH97">
        <f>IF('4. Spieltag'!C103&gt;'4. Spieltag'!E103,'4. Spieltag'!B103,IF('4. Spieltag'!E103&gt;'4. Spieltag'!C103,'4. Spieltag'!F103,0))</f>
        <v>0</v>
      </c>
      <c r="AI97">
        <f>IF((AND(AH97=0,NOT(ISBLANK('4. Spieltag'!C103)),NOT(ISBLANK('4. Spieltag'!E103)))),'4. Spieltag'!B103,0)</f>
        <v>0</v>
      </c>
      <c r="AJ97">
        <f>IF((AND(AH97=0,NOT(ISBLANK('4. Spieltag'!C103)),NOT(ISBLANK('4. Spieltag'!E103)))),'4. Spieltag'!F103,0)</f>
        <v>0</v>
      </c>
      <c r="AK97">
        <f>IF(AH97='4. Spieltag'!B103,'4. Spieltag'!F103,IF(AH97='4. Spieltag'!F103,'4. Spieltag'!B103,0))</f>
        <v>0</v>
      </c>
      <c r="AM97">
        <f>IF('4. Spieltag'!H103&gt;'4. Spieltag'!J103,'4. Spieltag'!G103,IF('4. Spieltag'!J103&gt;'4. Spieltag'!H103,'4. Spieltag'!K103,0))</f>
        <v>0</v>
      </c>
      <c r="AN97">
        <f>IF((AND(AM97=0,NOT(ISBLANK('4. Spieltag'!H103)),NOT(ISBLANK('4. Spieltag'!J103)))),'4. Spieltag'!G103,0)</f>
        <v>0</v>
      </c>
      <c r="AO97">
        <f>IF((AND(AM97=0,NOT(ISBLANK('4. Spieltag'!H103)),NOT(ISBLANK('4. Spieltag'!J103)))),'4. Spieltag'!K103,0)</f>
        <v>0</v>
      </c>
      <c r="AP97">
        <f>IF(AM97='4. Spieltag'!G103,'4. Spieltag'!K103,IF(AM97='4. Spieltag'!K103,'4. Spieltag'!G103,0))</f>
        <v>0</v>
      </c>
      <c r="AS97">
        <f>IF('5. Spieltag'!C103&gt;'5. Spieltag'!E103,'5. Spieltag'!B103,IF('5. Spieltag'!E103&gt;'5. Spieltag'!C103,'5. Spieltag'!F103,0))</f>
        <v>0</v>
      </c>
      <c r="AT97">
        <f>IF((AND(AS97=0,NOT(ISBLANK('5. Spieltag'!C103)),NOT(ISBLANK('5. Spieltag'!E103)))),'5. Spieltag'!B103,0)</f>
        <v>0</v>
      </c>
      <c r="AU97">
        <f>IF((AND(AS97=0,NOT(ISBLANK('5. Spieltag'!C103)),NOT(ISBLANK('5. Spieltag'!E103)))),'5. Spieltag'!F103,0)</f>
        <v>0</v>
      </c>
      <c r="AV97">
        <f>IF(AS97='5. Spieltag'!B103,'5. Spieltag'!F103,IF(AS97='5. Spieltag'!F103,'5. Spieltag'!B103,0))</f>
        <v>0</v>
      </c>
      <c r="AX97">
        <f>IF('5. Spieltag'!H103&gt;'5. Spieltag'!J103,'5. Spieltag'!G103,IF('5. Spieltag'!J103&gt;'5. Spieltag'!H103,'5. Spieltag'!K103,0))</f>
        <v>0</v>
      </c>
      <c r="AY97">
        <f>IF((AND(AX97=0,NOT(ISBLANK('5. Spieltag'!H103)),NOT(ISBLANK('5. Spieltag'!J103)))),'5. Spieltag'!G103,0)</f>
        <v>0</v>
      </c>
      <c r="AZ97">
        <f>IF((AND(AX97=0,NOT(ISBLANK('5. Spieltag'!H103)),NOT(ISBLANK('5. Spieltag'!J103)))),'5. Spieltag'!K103,0)</f>
        <v>0</v>
      </c>
      <c r="BA97">
        <f>IF(AX97='5. Spieltag'!G103,'5. Spieltag'!K103,IF(AX97='5. Spieltag'!K103,'5. Spieltag'!G103,0))</f>
        <v>0</v>
      </c>
    </row>
    <row r="98" spans="1:53" x14ac:dyDescent="0.25">
      <c r="A98">
        <f>IF('1. Spieltag'!C104&gt;'1. Spieltag'!E104,'1. Spieltag'!B104,IF('1. Spieltag'!E104&gt;'1. Spieltag'!C104,'1. Spieltag'!F104,0))</f>
        <v>0</v>
      </c>
      <c r="B98">
        <f>IF((AND(A98=0,NOT(ISBLANK('1. Spieltag'!C104)),NOT(ISBLANK('1. Spieltag'!E104)))),'1. Spieltag'!B104,0)</f>
        <v>0</v>
      </c>
      <c r="C98">
        <f>IF((AND(A98=0,NOT(ISBLANK('1. Spieltag'!C104)),NOT(ISBLANK('1. Spieltag'!E104)))),'1. Spieltag'!F104,0)</f>
        <v>0</v>
      </c>
      <c r="D98">
        <f>IF(A98='1. Spieltag'!B104,'1. Spieltag'!F104,IF(A98='1. Spieltag'!F104,'1. Spieltag'!B104,0))</f>
        <v>0</v>
      </c>
      <c r="F98">
        <f>IF('1. Spieltag'!H104&gt;'1. Spieltag'!J104,'1. Spieltag'!G104,IF('1. Spieltag'!J104&gt;'1. Spieltag'!H104,'1. Spieltag'!K104,0))</f>
        <v>0</v>
      </c>
      <c r="G98">
        <f>IF((AND(F98=0,NOT(ISBLANK('1. Spieltag'!H104)),NOT(ISBLANK('1. Spieltag'!J104)))),'1. Spieltag'!G104,0)</f>
        <v>0</v>
      </c>
      <c r="H98">
        <f>IF((AND(F98=0,NOT(ISBLANK('1. Spieltag'!H104)),NOT(ISBLANK('1. Spieltag'!J104)))),'1. Spieltag'!K104,0)</f>
        <v>0</v>
      </c>
      <c r="I98">
        <f>IF(F98='1. Spieltag'!G104,'1. Spieltag'!K104,IF(F98='1. Spieltag'!K104,'1. Spieltag'!G104,0))</f>
        <v>0</v>
      </c>
      <c r="L98">
        <f>IF('2. Spieltag'!C104&gt;'2. Spieltag'!E104,'2. Spieltag'!B104,IF('2. Spieltag'!E104&gt;'2. Spieltag'!C104,'2. Spieltag'!F104,0))</f>
        <v>0</v>
      </c>
      <c r="M98">
        <f>IF((AND(L98=0,NOT(ISBLANK('2. Spieltag'!C104)),NOT(ISBLANK('2. Spieltag'!E104)))),'2. Spieltag'!B104,0)</f>
        <v>0</v>
      </c>
      <c r="N98">
        <f>IF((AND(L98=0,NOT(ISBLANK('2. Spieltag'!C104)),NOT(ISBLANK('2. Spieltag'!E104)))),'2. Spieltag'!F104,0)</f>
        <v>0</v>
      </c>
      <c r="O98">
        <f>IF(L98='2. Spieltag'!B104,'2. Spieltag'!F104,IF(L98='2. Spieltag'!F104,'2. Spieltag'!B104,0))</f>
        <v>0</v>
      </c>
      <c r="Q98">
        <f>IF('2. Spieltag'!H104&gt;'2. Spieltag'!J104,'2. Spieltag'!G104,IF('2. Spieltag'!J104&gt;'2. Spieltag'!H104,'2. Spieltag'!K104,0))</f>
        <v>0</v>
      </c>
      <c r="R98">
        <f>IF((AND(Q98=0,NOT(ISBLANK('2. Spieltag'!H104)),NOT(ISBLANK('2. Spieltag'!J104)))),'2. Spieltag'!G104,0)</f>
        <v>0</v>
      </c>
      <c r="S98">
        <f>IF((AND(Q98=0,NOT(ISBLANK('2. Spieltag'!H104)),NOT(ISBLANK('2. Spieltag'!J104)))),'2. Spieltag'!K104,0)</f>
        <v>0</v>
      </c>
      <c r="T98">
        <f>IF(Q98='2. Spieltag'!G104,'2. Spieltag'!K104,IF(Q98='2. Spieltag'!K104,'2. Spieltag'!G104,0))</f>
        <v>0</v>
      </c>
      <c r="W98">
        <f>IF('3. Spieltag'!C104&gt;'3. Spieltag'!E104,'3. Spieltag'!B104,IF('3. Spieltag'!E104&gt;'3. Spieltag'!C104,'3. Spieltag'!F104,0))</f>
        <v>0</v>
      </c>
      <c r="X98">
        <f>IF((AND(W98=0,NOT(ISBLANK('3. Spieltag'!C104)),NOT(ISBLANK('3. Spieltag'!E104)))),'3. Spieltag'!B104,0)</f>
        <v>0</v>
      </c>
      <c r="Y98">
        <f>IF((AND(W98=0,NOT(ISBLANK('3. Spieltag'!C104)),NOT(ISBLANK('3. Spieltag'!E104)))),'3. Spieltag'!F104,0)</f>
        <v>0</v>
      </c>
      <c r="Z98">
        <f>IF(W98='3. Spieltag'!B104,'3. Spieltag'!F104,IF(W98='3. Spieltag'!F104,'3. Spieltag'!B104,0))</f>
        <v>0</v>
      </c>
      <c r="AB98">
        <f>IF('3. Spieltag'!H104&gt;'3. Spieltag'!J104,'3. Spieltag'!G104,IF('3. Spieltag'!J104&gt;'3. Spieltag'!H104,'3. Spieltag'!K104,0))</f>
        <v>0</v>
      </c>
      <c r="AC98">
        <f>IF((AND(AB98=0,NOT(ISBLANK('3. Spieltag'!H104)),NOT(ISBLANK('3. Spieltag'!J104)))),'3. Spieltag'!G104,0)</f>
        <v>0</v>
      </c>
      <c r="AD98">
        <f>IF((AND(AB98=0,NOT(ISBLANK('3. Spieltag'!H104)),NOT(ISBLANK('3. Spieltag'!J104)))),'3. Spieltag'!K104,0)</f>
        <v>0</v>
      </c>
      <c r="AE98">
        <f>IF(AB98='3. Spieltag'!G104,'3. Spieltag'!K104,IF(AB98='3. Spieltag'!K104,'3. Spieltag'!G104,0))</f>
        <v>0</v>
      </c>
      <c r="AH98">
        <f>IF('4. Spieltag'!C104&gt;'4. Spieltag'!E104,'4. Spieltag'!B104,IF('4. Spieltag'!E104&gt;'4. Spieltag'!C104,'4. Spieltag'!F104,0))</f>
        <v>0</v>
      </c>
      <c r="AI98">
        <f>IF((AND(AH98=0,NOT(ISBLANK('4. Spieltag'!C104)),NOT(ISBLANK('4. Spieltag'!E104)))),'4. Spieltag'!B104,0)</f>
        <v>0</v>
      </c>
      <c r="AJ98">
        <f>IF((AND(AH98=0,NOT(ISBLANK('4. Spieltag'!C104)),NOT(ISBLANK('4. Spieltag'!E104)))),'4. Spieltag'!F104,0)</f>
        <v>0</v>
      </c>
      <c r="AK98">
        <f>IF(AH98='4. Spieltag'!B104,'4. Spieltag'!F104,IF(AH98='4. Spieltag'!F104,'4. Spieltag'!B104,0))</f>
        <v>0</v>
      </c>
      <c r="AM98">
        <f>IF('4. Spieltag'!H104&gt;'4. Spieltag'!J104,'4. Spieltag'!G104,IF('4. Spieltag'!J104&gt;'4. Spieltag'!H104,'4. Spieltag'!K104,0))</f>
        <v>0</v>
      </c>
      <c r="AN98">
        <f>IF((AND(AM98=0,NOT(ISBLANK('4. Spieltag'!H104)),NOT(ISBLANK('4. Spieltag'!J104)))),'4. Spieltag'!G104,0)</f>
        <v>0</v>
      </c>
      <c r="AO98">
        <f>IF((AND(AM98=0,NOT(ISBLANK('4. Spieltag'!H104)),NOT(ISBLANK('4. Spieltag'!J104)))),'4. Spieltag'!K104,0)</f>
        <v>0</v>
      </c>
      <c r="AP98">
        <f>IF(AM98='4. Spieltag'!G104,'4. Spieltag'!K104,IF(AM98='4. Spieltag'!K104,'4. Spieltag'!G104,0))</f>
        <v>0</v>
      </c>
      <c r="AS98">
        <f>IF('5. Spieltag'!C104&gt;'5. Spieltag'!E104,'5. Spieltag'!B104,IF('5. Spieltag'!E104&gt;'5. Spieltag'!C104,'5. Spieltag'!F104,0))</f>
        <v>0</v>
      </c>
      <c r="AT98">
        <f>IF((AND(AS98=0,NOT(ISBLANK('5. Spieltag'!C104)),NOT(ISBLANK('5. Spieltag'!E104)))),'5. Spieltag'!B104,0)</f>
        <v>0</v>
      </c>
      <c r="AU98">
        <f>IF((AND(AS98=0,NOT(ISBLANK('5. Spieltag'!C104)),NOT(ISBLANK('5. Spieltag'!E104)))),'5. Spieltag'!F104,0)</f>
        <v>0</v>
      </c>
      <c r="AV98">
        <f>IF(AS98='5. Spieltag'!B104,'5. Spieltag'!F104,IF(AS98='5. Spieltag'!F104,'5. Spieltag'!B104,0))</f>
        <v>0</v>
      </c>
      <c r="AX98">
        <f>IF('5. Spieltag'!H104&gt;'5. Spieltag'!J104,'5. Spieltag'!G104,IF('5. Spieltag'!J104&gt;'5. Spieltag'!H104,'5. Spieltag'!K104,0))</f>
        <v>0</v>
      </c>
      <c r="AY98">
        <f>IF((AND(AX98=0,NOT(ISBLANK('5. Spieltag'!H104)),NOT(ISBLANK('5. Spieltag'!J104)))),'5. Spieltag'!G104,0)</f>
        <v>0</v>
      </c>
      <c r="AZ98">
        <f>IF((AND(AX98=0,NOT(ISBLANK('5. Spieltag'!H104)),NOT(ISBLANK('5. Spieltag'!J104)))),'5. Spieltag'!K104,0)</f>
        <v>0</v>
      </c>
      <c r="BA98">
        <f>IF(AX98='5. Spieltag'!G104,'5. Spieltag'!K104,IF(AX98='5. Spieltag'!K104,'5. Spieltag'!G104,0))</f>
        <v>0</v>
      </c>
    </row>
    <row r="99" spans="1:53" x14ac:dyDescent="0.25">
      <c r="A99">
        <f>IF('1. Spieltag'!C105&gt;'1. Spieltag'!E105,'1. Spieltag'!B105,IF('1. Spieltag'!E105&gt;'1. Spieltag'!C105,'1. Spieltag'!F105,0))</f>
        <v>0</v>
      </c>
      <c r="B99">
        <f>IF((AND(A99=0,NOT(ISBLANK('1. Spieltag'!C105)),NOT(ISBLANK('1. Spieltag'!E105)))),'1. Spieltag'!B105,0)</f>
        <v>0</v>
      </c>
      <c r="C99">
        <f>IF((AND(A99=0,NOT(ISBLANK('1. Spieltag'!C105)),NOT(ISBLANK('1. Spieltag'!E105)))),'1. Spieltag'!F105,0)</f>
        <v>0</v>
      </c>
      <c r="D99">
        <f>IF(A99='1. Spieltag'!B105,'1. Spieltag'!F105,IF(A99='1. Spieltag'!F105,'1. Spieltag'!B105,0))</f>
        <v>0</v>
      </c>
      <c r="F99">
        <f>IF('1. Spieltag'!H105&gt;'1. Spieltag'!J105,'1. Spieltag'!G105,IF('1. Spieltag'!J105&gt;'1. Spieltag'!H105,'1. Spieltag'!K105,0))</f>
        <v>0</v>
      </c>
      <c r="G99">
        <f>IF((AND(F99=0,NOT(ISBLANK('1. Spieltag'!H105)),NOT(ISBLANK('1. Spieltag'!J105)))),'1. Spieltag'!G105,0)</f>
        <v>0</v>
      </c>
      <c r="H99">
        <f>IF((AND(F99=0,NOT(ISBLANK('1. Spieltag'!H105)),NOT(ISBLANK('1. Spieltag'!J105)))),'1. Spieltag'!K105,0)</f>
        <v>0</v>
      </c>
      <c r="I99">
        <f>IF(F99='1. Spieltag'!G105,'1. Spieltag'!K105,IF(F99='1. Spieltag'!K105,'1. Spieltag'!G105,0))</f>
        <v>0</v>
      </c>
      <c r="L99">
        <f>IF('2. Spieltag'!C105&gt;'2. Spieltag'!E105,'2. Spieltag'!B105,IF('2. Spieltag'!E105&gt;'2. Spieltag'!C105,'2. Spieltag'!F105,0))</f>
        <v>0</v>
      </c>
      <c r="M99">
        <f>IF((AND(L99=0,NOT(ISBLANK('2. Spieltag'!C105)),NOT(ISBLANK('2. Spieltag'!E105)))),'2. Spieltag'!B105,0)</f>
        <v>0</v>
      </c>
      <c r="N99">
        <f>IF((AND(L99=0,NOT(ISBLANK('2. Spieltag'!C105)),NOT(ISBLANK('2. Spieltag'!E105)))),'2. Spieltag'!F105,0)</f>
        <v>0</v>
      </c>
      <c r="O99">
        <f>IF(L99='2. Spieltag'!B105,'2. Spieltag'!F105,IF(L99='2. Spieltag'!F105,'2. Spieltag'!B105,0))</f>
        <v>0</v>
      </c>
      <c r="Q99">
        <f>IF('2. Spieltag'!H105&gt;'2. Spieltag'!J105,'2. Spieltag'!G105,IF('2. Spieltag'!J105&gt;'2. Spieltag'!H105,'2. Spieltag'!K105,0))</f>
        <v>0</v>
      </c>
      <c r="R99">
        <f>IF((AND(Q99=0,NOT(ISBLANK('2. Spieltag'!H105)),NOT(ISBLANK('2. Spieltag'!J105)))),'2. Spieltag'!G105,0)</f>
        <v>0</v>
      </c>
      <c r="S99">
        <f>IF((AND(Q99=0,NOT(ISBLANK('2. Spieltag'!H105)),NOT(ISBLANK('2. Spieltag'!J105)))),'2. Spieltag'!K105,0)</f>
        <v>0</v>
      </c>
      <c r="T99">
        <f>IF(Q99='2. Spieltag'!G105,'2. Spieltag'!K105,IF(Q99='2. Spieltag'!K105,'2. Spieltag'!G105,0))</f>
        <v>0</v>
      </c>
      <c r="W99">
        <f>IF('3. Spieltag'!C105&gt;'3. Spieltag'!E105,'3. Spieltag'!B105,IF('3. Spieltag'!E105&gt;'3. Spieltag'!C105,'3. Spieltag'!F105,0))</f>
        <v>0</v>
      </c>
      <c r="X99">
        <f>IF((AND(W99=0,NOT(ISBLANK('3. Spieltag'!C105)),NOT(ISBLANK('3. Spieltag'!E105)))),'3. Spieltag'!B105,0)</f>
        <v>0</v>
      </c>
      <c r="Y99">
        <f>IF((AND(W99=0,NOT(ISBLANK('3. Spieltag'!C105)),NOT(ISBLANK('3. Spieltag'!E105)))),'3. Spieltag'!F105,0)</f>
        <v>0</v>
      </c>
      <c r="Z99">
        <f>IF(W99='3. Spieltag'!B105,'3. Spieltag'!F105,IF(W99='3. Spieltag'!F105,'3. Spieltag'!B105,0))</f>
        <v>0</v>
      </c>
      <c r="AB99">
        <f>IF('3. Spieltag'!H105&gt;'3. Spieltag'!J105,'3. Spieltag'!G105,IF('3. Spieltag'!J105&gt;'3. Spieltag'!H105,'3. Spieltag'!K105,0))</f>
        <v>0</v>
      </c>
      <c r="AC99">
        <f>IF((AND(AB99=0,NOT(ISBLANK('3. Spieltag'!H105)),NOT(ISBLANK('3. Spieltag'!J105)))),'3. Spieltag'!G105,0)</f>
        <v>0</v>
      </c>
      <c r="AD99">
        <f>IF((AND(AB99=0,NOT(ISBLANK('3. Spieltag'!H105)),NOT(ISBLANK('3. Spieltag'!J105)))),'3. Spieltag'!K105,0)</f>
        <v>0</v>
      </c>
      <c r="AE99">
        <f>IF(AB99='3. Spieltag'!G105,'3. Spieltag'!K105,IF(AB99='3. Spieltag'!K105,'3. Spieltag'!G105,0))</f>
        <v>0</v>
      </c>
      <c r="AH99">
        <f>IF('4. Spieltag'!C105&gt;'4. Spieltag'!E105,'4. Spieltag'!B105,IF('4. Spieltag'!E105&gt;'4. Spieltag'!C105,'4. Spieltag'!F105,0))</f>
        <v>0</v>
      </c>
      <c r="AI99">
        <f>IF((AND(AH99=0,NOT(ISBLANK('4. Spieltag'!C105)),NOT(ISBLANK('4. Spieltag'!E105)))),'4. Spieltag'!B105,0)</f>
        <v>0</v>
      </c>
      <c r="AJ99">
        <f>IF((AND(AH99=0,NOT(ISBLANK('4. Spieltag'!C105)),NOT(ISBLANK('4. Spieltag'!E105)))),'4. Spieltag'!F105,0)</f>
        <v>0</v>
      </c>
      <c r="AK99">
        <f>IF(AH99='4. Spieltag'!B105,'4. Spieltag'!F105,IF(AH99='4. Spieltag'!F105,'4. Spieltag'!B105,0))</f>
        <v>0</v>
      </c>
      <c r="AM99">
        <f>IF('4. Spieltag'!H105&gt;'4. Spieltag'!J105,'4. Spieltag'!G105,IF('4. Spieltag'!J105&gt;'4. Spieltag'!H105,'4. Spieltag'!K105,0))</f>
        <v>0</v>
      </c>
      <c r="AN99">
        <f>IF((AND(AM99=0,NOT(ISBLANK('4. Spieltag'!H105)),NOT(ISBLANK('4. Spieltag'!J105)))),'4. Spieltag'!G105,0)</f>
        <v>0</v>
      </c>
      <c r="AO99">
        <f>IF((AND(AM99=0,NOT(ISBLANK('4. Spieltag'!H105)),NOT(ISBLANK('4. Spieltag'!J105)))),'4. Spieltag'!K105,0)</f>
        <v>0</v>
      </c>
      <c r="AP99">
        <f>IF(AM99='4. Spieltag'!G105,'4. Spieltag'!K105,IF(AM99='4. Spieltag'!K105,'4. Spieltag'!G105,0))</f>
        <v>0</v>
      </c>
      <c r="AS99">
        <f>IF('5. Spieltag'!C105&gt;'5. Spieltag'!E105,'5. Spieltag'!B105,IF('5. Spieltag'!E105&gt;'5. Spieltag'!C105,'5. Spieltag'!F105,0))</f>
        <v>0</v>
      </c>
      <c r="AT99">
        <f>IF((AND(AS99=0,NOT(ISBLANK('5. Spieltag'!C105)),NOT(ISBLANK('5. Spieltag'!E105)))),'5. Spieltag'!B105,0)</f>
        <v>0</v>
      </c>
      <c r="AU99">
        <f>IF((AND(AS99=0,NOT(ISBLANK('5. Spieltag'!C105)),NOT(ISBLANK('5. Spieltag'!E105)))),'5. Spieltag'!F105,0)</f>
        <v>0</v>
      </c>
      <c r="AV99">
        <f>IF(AS99='5. Spieltag'!B105,'5. Spieltag'!F105,IF(AS99='5. Spieltag'!F105,'5. Spieltag'!B105,0))</f>
        <v>0</v>
      </c>
      <c r="AX99">
        <f>IF('5. Spieltag'!H105&gt;'5. Spieltag'!J105,'5. Spieltag'!G105,IF('5. Spieltag'!J105&gt;'5. Spieltag'!H105,'5. Spieltag'!K105,0))</f>
        <v>0</v>
      </c>
      <c r="AY99">
        <f>IF((AND(AX99=0,NOT(ISBLANK('5. Spieltag'!H105)),NOT(ISBLANK('5. Spieltag'!J105)))),'5. Spieltag'!G105,0)</f>
        <v>0</v>
      </c>
      <c r="AZ99">
        <f>IF((AND(AX99=0,NOT(ISBLANK('5. Spieltag'!H105)),NOT(ISBLANK('5. Spieltag'!J105)))),'5. Spieltag'!K105,0)</f>
        <v>0</v>
      </c>
      <c r="BA99">
        <f>IF(AX99='5. Spieltag'!G105,'5. Spieltag'!K105,IF(AX99='5. Spieltag'!K105,'5. Spieltag'!G105,0))</f>
        <v>0</v>
      </c>
    </row>
    <row r="100" spans="1:53" x14ac:dyDescent="0.25">
      <c r="A100">
        <f>IF('1. Spieltag'!C106&gt;'1. Spieltag'!E106,'1. Spieltag'!B106,IF('1. Spieltag'!E106&gt;'1. Spieltag'!C106,'1. Spieltag'!F106,0))</f>
        <v>0</v>
      </c>
      <c r="B100">
        <f>IF((AND(A100=0,NOT(ISBLANK('1. Spieltag'!C106)),NOT(ISBLANK('1. Spieltag'!E106)))),'1. Spieltag'!B106,0)</f>
        <v>0</v>
      </c>
      <c r="C100">
        <f>IF((AND(A100=0,NOT(ISBLANK('1. Spieltag'!C106)),NOT(ISBLANK('1. Spieltag'!E106)))),'1. Spieltag'!F106,0)</f>
        <v>0</v>
      </c>
      <c r="D100">
        <f>IF(A100='1. Spieltag'!B106,'1. Spieltag'!F106,IF(A100='1. Spieltag'!F106,'1. Spieltag'!B106,0))</f>
        <v>0</v>
      </c>
      <c r="F100">
        <f>IF('1. Spieltag'!H106&gt;'1. Spieltag'!J106,'1. Spieltag'!G106,IF('1. Spieltag'!J106&gt;'1. Spieltag'!H106,'1. Spieltag'!K106,0))</f>
        <v>0</v>
      </c>
      <c r="G100">
        <f>IF((AND(F100=0,NOT(ISBLANK('1. Spieltag'!H106)),NOT(ISBLANK('1. Spieltag'!J106)))),'1. Spieltag'!G106,0)</f>
        <v>0</v>
      </c>
      <c r="H100">
        <f>IF((AND(F100=0,NOT(ISBLANK('1. Spieltag'!H106)),NOT(ISBLANK('1. Spieltag'!J106)))),'1. Spieltag'!K106,0)</f>
        <v>0</v>
      </c>
      <c r="I100">
        <f>IF(F100='1. Spieltag'!G106,'1. Spieltag'!K106,IF(F100='1. Spieltag'!K106,'1. Spieltag'!G106,0))</f>
        <v>0</v>
      </c>
      <c r="L100">
        <f>IF('2. Spieltag'!C106&gt;'2. Spieltag'!E106,'2. Spieltag'!B106,IF('2. Spieltag'!E106&gt;'2. Spieltag'!C106,'2. Spieltag'!F106,0))</f>
        <v>0</v>
      </c>
      <c r="M100">
        <f>IF((AND(L100=0,NOT(ISBLANK('2. Spieltag'!C106)),NOT(ISBLANK('2. Spieltag'!E106)))),'2. Spieltag'!B106,0)</f>
        <v>0</v>
      </c>
      <c r="N100">
        <f>IF((AND(L100=0,NOT(ISBLANK('2. Spieltag'!C106)),NOT(ISBLANK('2. Spieltag'!E106)))),'2. Spieltag'!F106,0)</f>
        <v>0</v>
      </c>
      <c r="O100">
        <f>IF(L100='2. Spieltag'!B106,'2. Spieltag'!F106,IF(L100='2. Spieltag'!F106,'2. Spieltag'!B106,0))</f>
        <v>0</v>
      </c>
      <c r="Q100">
        <f>IF('2. Spieltag'!H106&gt;'2. Spieltag'!J106,'2. Spieltag'!G106,IF('2. Spieltag'!J106&gt;'2. Spieltag'!H106,'2. Spieltag'!K106,0))</f>
        <v>0</v>
      </c>
      <c r="R100">
        <f>IF((AND(Q100=0,NOT(ISBLANK('2. Spieltag'!H106)),NOT(ISBLANK('2. Spieltag'!J106)))),'2. Spieltag'!G106,0)</f>
        <v>0</v>
      </c>
      <c r="S100">
        <f>IF((AND(Q100=0,NOT(ISBLANK('2. Spieltag'!H106)),NOT(ISBLANK('2. Spieltag'!J106)))),'2. Spieltag'!K106,0)</f>
        <v>0</v>
      </c>
      <c r="T100">
        <f>IF(Q100='2. Spieltag'!G106,'2. Spieltag'!K106,IF(Q100='2. Spieltag'!K106,'2. Spieltag'!G106,0))</f>
        <v>0</v>
      </c>
      <c r="W100">
        <f>IF('3. Spieltag'!C106&gt;'3. Spieltag'!E106,'3. Spieltag'!B106,IF('3. Spieltag'!E106&gt;'3. Spieltag'!C106,'3. Spieltag'!F106,0))</f>
        <v>0</v>
      </c>
      <c r="X100">
        <f>IF((AND(W100=0,NOT(ISBLANK('3. Spieltag'!C106)),NOT(ISBLANK('3. Spieltag'!E106)))),'3. Spieltag'!B106,0)</f>
        <v>0</v>
      </c>
      <c r="Y100">
        <f>IF((AND(W100=0,NOT(ISBLANK('3. Spieltag'!C106)),NOT(ISBLANK('3. Spieltag'!E106)))),'3. Spieltag'!F106,0)</f>
        <v>0</v>
      </c>
      <c r="Z100">
        <f>IF(W100='3. Spieltag'!B106,'3. Spieltag'!F106,IF(W100='3. Spieltag'!F106,'3. Spieltag'!B106,0))</f>
        <v>0</v>
      </c>
      <c r="AB100">
        <f>IF('3. Spieltag'!H106&gt;'3. Spieltag'!J106,'3. Spieltag'!G106,IF('3. Spieltag'!J106&gt;'3. Spieltag'!H106,'3. Spieltag'!K106,0))</f>
        <v>0</v>
      </c>
      <c r="AC100">
        <f>IF((AND(AB100=0,NOT(ISBLANK('3. Spieltag'!H106)),NOT(ISBLANK('3. Spieltag'!J106)))),'3. Spieltag'!G106,0)</f>
        <v>0</v>
      </c>
      <c r="AD100">
        <f>IF((AND(AB100=0,NOT(ISBLANK('3. Spieltag'!H106)),NOT(ISBLANK('3. Spieltag'!J106)))),'3. Spieltag'!K106,0)</f>
        <v>0</v>
      </c>
      <c r="AE100">
        <f>IF(AB100='3. Spieltag'!G106,'3. Spieltag'!K106,IF(AB100='3. Spieltag'!K106,'3. Spieltag'!G106,0))</f>
        <v>0</v>
      </c>
      <c r="AH100">
        <f>IF('4. Spieltag'!C106&gt;'4. Spieltag'!E106,'4. Spieltag'!B106,IF('4. Spieltag'!E106&gt;'4. Spieltag'!C106,'4. Spieltag'!F106,0))</f>
        <v>0</v>
      </c>
      <c r="AI100">
        <f>IF((AND(AH100=0,NOT(ISBLANK('4. Spieltag'!C106)),NOT(ISBLANK('4. Spieltag'!E106)))),'4. Spieltag'!B106,0)</f>
        <v>0</v>
      </c>
      <c r="AJ100">
        <f>IF((AND(AH100=0,NOT(ISBLANK('4. Spieltag'!C106)),NOT(ISBLANK('4. Spieltag'!E106)))),'4. Spieltag'!F106,0)</f>
        <v>0</v>
      </c>
      <c r="AK100">
        <f>IF(AH100='4. Spieltag'!B106,'4. Spieltag'!F106,IF(AH100='4. Spieltag'!F106,'4. Spieltag'!B106,0))</f>
        <v>0</v>
      </c>
      <c r="AM100">
        <f>IF('4. Spieltag'!H106&gt;'4. Spieltag'!J106,'4. Spieltag'!G106,IF('4. Spieltag'!J106&gt;'4. Spieltag'!H106,'4. Spieltag'!K106,0))</f>
        <v>0</v>
      </c>
      <c r="AN100">
        <f>IF((AND(AM100=0,NOT(ISBLANK('4. Spieltag'!H106)),NOT(ISBLANK('4. Spieltag'!J106)))),'4. Spieltag'!G106,0)</f>
        <v>0</v>
      </c>
      <c r="AO100">
        <f>IF((AND(AM100=0,NOT(ISBLANK('4. Spieltag'!H106)),NOT(ISBLANK('4. Spieltag'!J106)))),'4. Spieltag'!K106,0)</f>
        <v>0</v>
      </c>
      <c r="AP100">
        <f>IF(AM100='4. Spieltag'!G106,'4. Spieltag'!K106,IF(AM100='4. Spieltag'!K106,'4. Spieltag'!G106,0))</f>
        <v>0</v>
      </c>
      <c r="AS100">
        <f>IF('5. Spieltag'!C106&gt;'5. Spieltag'!E106,'5. Spieltag'!B106,IF('5. Spieltag'!E106&gt;'5. Spieltag'!C106,'5. Spieltag'!F106,0))</f>
        <v>0</v>
      </c>
      <c r="AT100">
        <f>IF((AND(AS100=0,NOT(ISBLANK('5. Spieltag'!C106)),NOT(ISBLANK('5. Spieltag'!E106)))),'5. Spieltag'!B106,0)</f>
        <v>0</v>
      </c>
      <c r="AU100">
        <f>IF((AND(AS100=0,NOT(ISBLANK('5. Spieltag'!C106)),NOT(ISBLANK('5. Spieltag'!E106)))),'5. Spieltag'!F106,0)</f>
        <v>0</v>
      </c>
      <c r="AV100">
        <f>IF(AS100='5. Spieltag'!B106,'5. Spieltag'!F106,IF(AS100='5. Spieltag'!F106,'5. Spieltag'!B106,0))</f>
        <v>0</v>
      </c>
      <c r="AX100">
        <f>IF('5. Spieltag'!H106&gt;'5. Spieltag'!J106,'5. Spieltag'!G106,IF('5. Spieltag'!J106&gt;'5. Spieltag'!H106,'5. Spieltag'!K106,0))</f>
        <v>0</v>
      </c>
      <c r="AY100">
        <f>IF((AND(AX100=0,NOT(ISBLANK('5. Spieltag'!H106)),NOT(ISBLANK('5. Spieltag'!J106)))),'5. Spieltag'!G106,0)</f>
        <v>0</v>
      </c>
      <c r="AZ100">
        <f>IF((AND(AX100=0,NOT(ISBLANK('5. Spieltag'!H106)),NOT(ISBLANK('5. Spieltag'!J106)))),'5. Spieltag'!K106,0)</f>
        <v>0</v>
      </c>
      <c r="BA100">
        <f>IF(AX100='5. Spieltag'!G106,'5. Spieltag'!K106,IF(AX100='5. Spieltag'!K106,'5. Spieltag'!G106,0))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V113"/>
  <sheetViews>
    <sheetView zoomScaleNormal="100" workbookViewId="0">
      <selection sqref="A1:K1"/>
    </sheetView>
  </sheetViews>
  <sheetFormatPr baseColWidth="10" defaultRowHeight="15" x14ac:dyDescent="0.25"/>
  <cols>
    <col min="1" max="1" width="11.28515625" customWidth="1"/>
    <col min="2" max="3" width="7.7109375" customWidth="1"/>
    <col min="4" max="4" width="1.7109375" customWidth="1"/>
    <col min="5" max="8" width="7.7109375" customWidth="1"/>
    <col min="9" max="9" width="1.7109375" customWidth="1"/>
    <col min="10" max="11" width="7.7109375" customWidth="1"/>
    <col min="13" max="14" width="7.7109375" customWidth="1"/>
    <col min="15" max="15" width="3.28515625" customWidth="1"/>
  </cols>
  <sheetData>
    <row r="1" spans="1:22" ht="39.950000000000003" customHeight="1" thickBot="1" x14ac:dyDescent="0.3">
      <c r="A1" s="84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2" ht="20.100000000000001" customHeight="1" thickBot="1" x14ac:dyDescent="0.4">
      <c r="A2" s="5" t="s">
        <v>0</v>
      </c>
      <c r="B2" s="86" t="s">
        <v>6</v>
      </c>
      <c r="C2" s="87"/>
      <c r="D2" s="87"/>
      <c r="E2" s="87"/>
      <c r="F2" s="88"/>
      <c r="G2" s="86" t="s">
        <v>7</v>
      </c>
      <c r="H2" s="87"/>
      <c r="I2" s="87"/>
      <c r="J2" s="87"/>
      <c r="K2" s="88"/>
    </row>
    <row r="3" spans="1:22" ht="20.100000000000001" customHeight="1" thickBot="1" x14ac:dyDescent="0.3">
      <c r="A3" s="4">
        <v>0.45833333333333331</v>
      </c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100000000000001" customHeight="1" thickBot="1" x14ac:dyDescent="0.3">
      <c r="A4" s="4">
        <v>0.47222222222222227</v>
      </c>
      <c r="B4" s="89" t="s">
        <v>2</v>
      </c>
      <c r="C4" s="90"/>
      <c r="D4" s="90"/>
      <c r="E4" s="90"/>
      <c r="F4" s="90"/>
      <c r="G4" s="90"/>
      <c r="H4" s="90"/>
      <c r="I4" s="90"/>
      <c r="J4" s="90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.100000000000001" customHeight="1" thickBot="1" x14ac:dyDescent="0.3">
      <c r="A5" s="4">
        <v>0.47916666666666669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1"/>
      <c r="L5" s="1"/>
      <c r="M5" s="97" t="s">
        <v>44</v>
      </c>
      <c r="N5" s="97"/>
      <c r="O5" s="97"/>
      <c r="P5" s="97"/>
      <c r="Q5" s="97"/>
      <c r="R5" s="97"/>
      <c r="S5" s="97"/>
      <c r="T5" s="1"/>
      <c r="U5" s="1"/>
      <c r="V5" s="1"/>
    </row>
    <row r="6" spans="1:22" ht="20.100000000000001" customHeight="1" thickBot="1" x14ac:dyDescent="0.4">
      <c r="A6" s="4">
        <v>0.48958333333333331</v>
      </c>
      <c r="B6" s="98" t="s">
        <v>4</v>
      </c>
      <c r="C6" s="82"/>
      <c r="D6" s="82"/>
      <c r="E6" s="82"/>
      <c r="F6" s="99"/>
      <c r="G6" s="99"/>
      <c r="H6" s="82"/>
      <c r="I6" s="82"/>
      <c r="J6" s="82"/>
      <c r="K6" s="100"/>
      <c r="L6" s="2"/>
      <c r="M6" s="97" t="s">
        <v>45</v>
      </c>
      <c r="N6" s="97"/>
      <c r="O6" s="97"/>
      <c r="P6" s="97"/>
      <c r="Q6" s="97"/>
      <c r="R6" s="97"/>
      <c r="S6" s="97"/>
      <c r="T6" s="2"/>
      <c r="U6" s="2"/>
      <c r="V6" s="2"/>
    </row>
    <row r="7" spans="1:22" ht="20.100000000000001" customHeight="1" thickBot="1" x14ac:dyDescent="0.3">
      <c r="A7" s="12">
        <v>0.5</v>
      </c>
      <c r="B7" s="27" t="s">
        <v>23</v>
      </c>
      <c r="C7" s="13">
        <v>2</v>
      </c>
      <c r="D7" s="3" t="s">
        <v>5</v>
      </c>
      <c r="E7" s="18">
        <v>3</v>
      </c>
      <c r="F7" s="19" t="s">
        <v>24</v>
      </c>
      <c r="G7" s="22" t="s">
        <v>36</v>
      </c>
      <c r="H7" s="13">
        <v>2</v>
      </c>
      <c r="I7" s="3" t="s">
        <v>5</v>
      </c>
      <c r="J7" s="18">
        <v>2</v>
      </c>
      <c r="K7" s="25" t="s">
        <v>35</v>
      </c>
    </row>
    <row r="8" spans="1:22" ht="20.100000000000001" customHeight="1" thickBot="1" x14ac:dyDescent="0.3">
      <c r="A8" s="12">
        <v>0.51041666666666696</v>
      </c>
      <c r="B8" s="28" t="s">
        <v>26</v>
      </c>
      <c r="C8" s="13">
        <v>4</v>
      </c>
      <c r="D8" s="3" t="s">
        <v>5</v>
      </c>
      <c r="E8" s="18">
        <v>4</v>
      </c>
      <c r="F8" s="33" t="s">
        <v>34</v>
      </c>
      <c r="G8" s="30" t="s">
        <v>28</v>
      </c>
      <c r="H8" s="13">
        <v>2</v>
      </c>
      <c r="I8" s="3" t="s">
        <v>5</v>
      </c>
      <c r="J8" s="18">
        <v>4</v>
      </c>
      <c r="K8" s="34" t="s">
        <v>36</v>
      </c>
      <c r="N8" s="79" t="s">
        <v>21</v>
      </c>
      <c r="O8" s="80"/>
      <c r="P8" s="80"/>
      <c r="Q8" s="80"/>
    </row>
    <row r="9" spans="1:22" ht="20.100000000000001" customHeight="1" thickBot="1" x14ac:dyDescent="0.3">
      <c r="A9" s="12">
        <v>0.52083333333333404</v>
      </c>
      <c r="B9" s="29" t="s">
        <v>24</v>
      </c>
      <c r="C9" s="13">
        <v>1</v>
      </c>
      <c r="D9" s="3" t="s">
        <v>5</v>
      </c>
      <c r="E9" s="18">
        <v>1</v>
      </c>
      <c r="F9" s="32" t="s">
        <v>25</v>
      </c>
      <c r="G9" s="16" t="s">
        <v>27</v>
      </c>
      <c r="H9" s="13">
        <v>1</v>
      </c>
      <c r="I9" s="3" t="s">
        <v>5</v>
      </c>
      <c r="J9" s="18">
        <v>0</v>
      </c>
      <c r="K9" s="23" t="s">
        <v>35</v>
      </c>
      <c r="M9" s="27" t="s">
        <v>23</v>
      </c>
      <c r="N9" s="77" t="s">
        <v>29</v>
      </c>
      <c r="O9" s="77"/>
      <c r="P9" s="77"/>
      <c r="Q9" s="77"/>
    </row>
    <row r="10" spans="1:22" ht="20.100000000000001" customHeight="1" thickBot="1" x14ac:dyDescent="0.3">
      <c r="A10" s="12">
        <v>0.531250000000001</v>
      </c>
      <c r="B10" s="30" t="s">
        <v>28</v>
      </c>
      <c r="C10" s="13">
        <v>5</v>
      </c>
      <c r="D10" s="3" t="s">
        <v>5</v>
      </c>
      <c r="E10" s="18">
        <v>4</v>
      </c>
      <c r="F10" s="20" t="s">
        <v>34</v>
      </c>
      <c r="G10" s="31" t="s">
        <v>27</v>
      </c>
      <c r="H10" s="13">
        <v>4</v>
      </c>
      <c r="I10" s="3" t="s">
        <v>5</v>
      </c>
      <c r="J10" s="18">
        <v>0</v>
      </c>
      <c r="K10" s="34" t="s">
        <v>36</v>
      </c>
      <c r="M10" s="29" t="s">
        <v>24</v>
      </c>
      <c r="N10" s="77" t="s">
        <v>30</v>
      </c>
      <c r="O10" s="77"/>
      <c r="P10" s="77"/>
      <c r="Q10" s="77"/>
    </row>
    <row r="11" spans="1:22" ht="20.100000000000001" customHeight="1" thickBot="1" x14ac:dyDescent="0.3">
      <c r="A11" s="12">
        <v>0.54166666666666796</v>
      </c>
      <c r="B11" s="27" t="s">
        <v>23</v>
      </c>
      <c r="C11" s="13">
        <v>4</v>
      </c>
      <c r="D11" s="3" t="s">
        <v>5</v>
      </c>
      <c r="E11" s="18">
        <v>1</v>
      </c>
      <c r="F11" s="32" t="s">
        <v>25</v>
      </c>
      <c r="G11" s="23" t="s">
        <v>35</v>
      </c>
      <c r="H11" s="13">
        <v>2</v>
      </c>
      <c r="I11" s="3" t="s">
        <v>5</v>
      </c>
      <c r="J11" s="18">
        <v>3</v>
      </c>
      <c r="K11" s="14" t="s">
        <v>26</v>
      </c>
      <c r="M11" s="32" t="s">
        <v>25</v>
      </c>
      <c r="N11" s="77" t="s">
        <v>10</v>
      </c>
      <c r="O11" s="77"/>
      <c r="P11" s="77"/>
      <c r="Q11" s="77"/>
    </row>
    <row r="12" spans="1:22" ht="20.100000000000001" customHeight="1" thickBot="1" x14ac:dyDescent="0.3">
      <c r="A12" s="12">
        <v>0.55208333333333504</v>
      </c>
      <c r="B12" s="30" t="s">
        <v>28</v>
      </c>
      <c r="C12" s="13">
        <v>4</v>
      </c>
      <c r="D12" s="3" t="s">
        <v>5</v>
      </c>
      <c r="E12" s="18">
        <v>6</v>
      </c>
      <c r="F12" s="16" t="s">
        <v>27</v>
      </c>
      <c r="G12" s="33" t="s">
        <v>34</v>
      </c>
      <c r="H12" s="13">
        <v>5</v>
      </c>
      <c r="I12" s="3" t="s">
        <v>5</v>
      </c>
      <c r="J12" s="18">
        <v>4</v>
      </c>
      <c r="K12" s="34" t="s">
        <v>36</v>
      </c>
      <c r="M12" s="11"/>
      <c r="N12" s="9"/>
      <c r="O12" s="9"/>
      <c r="P12" s="9"/>
      <c r="Q12" s="9"/>
    </row>
    <row r="13" spans="1:22" ht="20.100000000000001" customHeight="1" thickBot="1" x14ac:dyDescent="0.3">
      <c r="A13" s="12">
        <v>0.562500000000002</v>
      </c>
      <c r="B13" s="29" t="s">
        <v>24</v>
      </c>
      <c r="C13" s="13">
        <v>2</v>
      </c>
      <c r="D13" s="3" t="s">
        <v>5</v>
      </c>
      <c r="E13" s="18">
        <v>3</v>
      </c>
      <c r="F13" s="27" t="s">
        <v>23</v>
      </c>
      <c r="G13" s="14" t="s">
        <v>26</v>
      </c>
      <c r="H13" s="13">
        <v>1</v>
      </c>
      <c r="I13" s="3" t="s">
        <v>5</v>
      </c>
      <c r="J13" s="18">
        <v>4</v>
      </c>
      <c r="K13" s="15" t="s">
        <v>28</v>
      </c>
      <c r="N13" s="79" t="s">
        <v>22</v>
      </c>
      <c r="O13" s="80"/>
      <c r="P13" s="80"/>
      <c r="Q13" s="80"/>
    </row>
    <row r="14" spans="1:22" ht="20.100000000000001" customHeight="1" thickBot="1" x14ac:dyDescent="0.3">
      <c r="A14" s="12">
        <v>0.57291666666666896</v>
      </c>
      <c r="B14" s="31" t="s">
        <v>27</v>
      </c>
      <c r="C14" s="13">
        <v>1</v>
      </c>
      <c r="D14" s="3" t="s">
        <v>5</v>
      </c>
      <c r="E14" s="18">
        <v>2</v>
      </c>
      <c r="F14" s="20" t="s">
        <v>34</v>
      </c>
      <c r="G14" s="34" t="s">
        <v>36</v>
      </c>
      <c r="H14" s="13">
        <v>3</v>
      </c>
      <c r="I14" s="3" t="s">
        <v>5</v>
      </c>
      <c r="J14" s="18">
        <v>4</v>
      </c>
      <c r="K14" s="28" t="s">
        <v>26</v>
      </c>
      <c r="M14" s="28" t="s">
        <v>26</v>
      </c>
      <c r="N14" s="77" t="s">
        <v>29</v>
      </c>
      <c r="O14" s="77"/>
      <c r="P14" s="77"/>
      <c r="Q14" s="77"/>
    </row>
    <row r="15" spans="1:22" ht="20.100000000000001" customHeight="1" thickBot="1" x14ac:dyDescent="0.3">
      <c r="A15" s="12">
        <v>0.58333333333333603</v>
      </c>
      <c r="B15" s="32" t="s">
        <v>25</v>
      </c>
      <c r="C15" s="13">
        <v>0</v>
      </c>
      <c r="D15" s="3" t="s">
        <v>5</v>
      </c>
      <c r="E15" s="18">
        <v>6</v>
      </c>
      <c r="F15" s="29" t="s">
        <v>24</v>
      </c>
      <c r="G15" s="35" t="s">
        <v>35</v>
      </c>
      <c r="H15" s="13">
        <v>2</v>
      </c>
      <c r="I15" s="3" t="s">
        <v>5</v>
      </c>
      <c r="J15" s="18">
        <v>4</v>
      </c>
      <c r="K15" s="30" t="s">
        <v>28</v>
      </c>
      <c r="M15" s="31" t="s">
        <v>27</v>
      </c>
      <c r="N15" s="77" t="s">
        <v>30</v>
      </c>
      <c r="O15" s="77"/>
      <c r="P15" s="77"/>
      <c r="Q15" s="77"/>
    </row>
    <row r="16" spans="1:22" ht="20.100000000000001" customHeight="1" thickBot="1" x14ac:dyDescent="0.3">
      <c r="A16" s="12">
        <v>0.593750000000003</v>
      </c>
      <c r="B16" s="28" t="s">
        <v>26</v>
      </c>
      <c r="C16" s="13">
        <v>4</v>
      </c>
      <c r="D16" s="3" t="s">
        <v>5</v>
      </c>
      <c r="E16" s="18">
        <v>6</v>
      </c>
      <c r="F16" s="31" t="s">
        <v>27</v>
      </c>
      <c r="G16" s="24" t="s">
        <v>34</v>
      </c>
      <c r="H16" s="13">
        <v>1</v>
      </c>
      <c r="I16" s="3" t="s">
        <v>5</v>
      </c>
      <c r="J16" s="18">
        <v>2</v>
      </c>
      <c r="K16" s="26" t="s">
        <v>35</v>
      </c>
      <c r="M16" s="30" t="s">
        <v>28</v>
      </c>
      <c r="N16" s="77" t="s">
        <v>10</v>
      </c>
      <c r="O16" s="77"/>
      <c r="P16" s="77"/>
      <c r="Q16" s="77"/>
    </row>
    <row r="17" spans="1:19" ht="20.100000000000001" customHeight="1" thickBot="1" x14ac:dyDescent="0.3">
      <c r="A17" s="12">
        <v>0.60416666666666996</v>
      </c>
      <c r="B17" s="17" t="s">
        <v>25</v>
      </c>
      <c r="C17" s="13">
        <v>0</v>
      </c>
      <c r="D17" s="3" t="s">
        <v>5</v>
      </c>
      <c r="E17" s="18">
        <v>3</v>
      </c>
      <c r="F17" s="21" t="s">
        <v>23</v>
      </c>
      <c r="G17" s="69" t="s">
        <v>19</v>
      </c>
      <c r="H17" s="70"/>
      <c r="I17" s="70"/>
      <c r="J17" s="70"/>
      <c r="K17" s="71"/>
      <c r="M17" s="33" t="s">
        <v>34</v>
      </c>
      <c r="N17" s="77" t="s">
        <v>31</v>
      </c>
      <c r="O17" s="77"/>
      <c r="P17" s="77"/>
      <c r="Q17" s="77"/>
    </row>
    <row r="18" spans="1:19" ht="20.100000000000001" customHeight="1" thickBot="1" x14ac:dyDescent="0.3">
      <c r="A18" s="4">
        <v>0.61458333333333703</v>
      </c>
      <c r="B18" s="92" t="s">
        <v>18</v>
      </c>
      <c r="C18" s="93"/>
      <c r="D18" s="93"/>
      <c r="E18" s="93"/>
      <c r="F18" s="93"/>
      <c r="G18" s="93"/>
      <c r="H18" s="93"/>
      <c r="I18" s="93"/>
      <c r="J18" s="93"/>
      <c r="K18" s="94"/>
      <c r="M18" s="35" t="s">
        <v>35</v>
      </c>
      <c r="N18" s="77" t="s">
        <v>32</v>
      </c>
      <c r="O18" s="77"/>
      <c r="P18" s="77"/>
      <c r="Q18" s="77"/>
    </row>
    <row r="19" spans="1:19" ht="20.100000000000001" customHeight="1" thickBot="1" x14ac:dyDescent="0.3">
      <c r="A19" s="4">
        <v>0.62847222222222221</v>
      </c>
      <c r="B19" s="95" t="s">
        <v>17</v>
      </c>
      <c r="C19" s="90"/>
      <c r="D19" s="90"/>
      <c r="E19" s="90"/>
      <c r="F19" s="90"/>
      <c r="G19" s="90"/>
      <c r="H19" s="90"/>
      <c r="I19" s="90"/>
      <c r="J19" s="90"/>
      <c r="K19" s="91"/>
      <c r="M19" s="34" t="s">
        <v>36</v>
      </c>
      <c r="N19" s="77" t="s">
        <v>13</v>
      </c>
      <c r="O19" s="77"/>
      <c r="P19" s="77"/>
      <c r="Q19" s="77"/>
    </row>
    <row r="20" spans="1:19" ht="20.100000000000001" customHeight="1" thickBot="1" x14ac:dyDescent="0.3">
      <c r="A20" s="12">
        <v>0.64236111111111105</v>
      </c>
      <c r="B20" s="36" t="s">
        <v>37</v>
      </c>
      <c r="C20" s="13">
        <v>2</v>
      </c>
      <c r="D20" s="3" t="s">
        <v>5</v>
      </c>
      <c r="E20" s="8">
        <v>2</v>
      </c>
      <c r="F20" s="29" t="s">
        <v>38</v>
      </c>
      <c r="G20" s="30" t="s">
        <v>39</v>
      </c>
      <c r="H20" s="8">
        <v>2</v>
      </c>
      <c r="I20" s="3" t="s">
        <v>5</v>
      </c>
      <c r="J20" s="8">
        <v>5</v>
      </c>
      <c r="K20" s="33" t="s">
        <v>40</v>
      </c>
    </row>
    <row r="21" spans="1:19" ht="20.100000000000001" customHeight="1" thickBot="1" x14ac:dyDescent="0.3">
      <c r="A21" s="4">
        <v>0.65277777777777779</v>
      </c>
      <c r="B21" s="35" t="s">
        <v>41</v>
      </c>
      <c r="C21" s="8">
        <v>2</v>
      </c>
      <c r="D21" s="3" t="s">
        <v>5</v>
      </c>
      <c r="E21" s="8">
        <v>0</v>
      </c>
      <c r="F21" s="34" t="s">
        <v>42</v>
      </c>
      <c r="G21" s="37" t="s">
        <v>43</v>
      </c>
      <c r="H21" s="8">
        <v>1</v>
      </c>
      <c r="I21" s="3" t="s">
        <v>5</v>
      </c>
      <c r="J21" s="18">
        <v>4</v>
      </c>
      <c r="K21" s="36" t="s">
        <v>37</v>
      </c>
    </row>
    <row r="22" spans="1:19" ht="20.100000000000001" customHeight="1" thickBot="1" x14ac:dyDescent="0.3">
      <c r="A22" s="4">
        <v>0.66319444444444497</v>
      </c>
      <c r="B22" s="29" t="s">
        <v>38</v>
      </c>
      <c r="C22" s="8">
        <v>4</v>
      </c>
      <c r="D22" s="3" t="s">
        <v>5</v>
      </c>
      <c r="E22" s="8">
        <v>0</v>
      </c>
      <c r="F22" s="30" t="s">
        <v>39</v>
      </c>
      <c r="G22" s="33" t="s">
        <v>40</v>
      </c>
      <c r="H22" s="8">
        <v>1</v>
      </c>
      <c r="I22" s="3" t="s">
        <v>5</v>
      </c>
      <c r="J22" s="8">
        <v>1</v>
      </c>
      <c r="K22" s="35" t="s">
        <v>41</v>
      </c>
      <c r="N22" s="79" t="s">
        <v>33</v>
      </c>
      <c r="O22" s="80"/>
      <c r="P22" s="80"/>
      <c r="Q22" s="80"/>
    </row>
    <row r="23" spans="1:19" ht="20.100000000000001" customHeight="1" thickBot="1" x14ac:dyDescent="0.3">
      <c r="A23" s="4">
        <v>0.67361111111111105</v>
      </c>
      <c r="B23" s="36" t="s">
        <v>37</v>
      </c>
      <c r="C23" s="8">
        <v>5</v>
      </c>
      <c r="D23" s="3" t="s">
        <v>5</v>
      </c>
      <c r="E23" s="8">
        <v>1</v>
      </c>
      <c r="F23" s="30" t="s">
        <v>39</v>
      </c>
      <c r="G23" s="34" t="s">
        <v>42</v>
      </c>
      <c r="H23" s="8">
        <v>5</v>
      </c>
      <c r="I23" s="3" t="s">
        <v>5</v>
      </c>
      <c r="J23" s="8">
        <v>1</v>
      </c>
      <c r="K23" s="37" t="s">
        <v>43</v>
      </c>
      <c r="M23" s="36" t="s">
        <v>37</v>
      </c>
      <c r="N23" s="77" t="s">
        <v>29</v>
      </c>
      <c r="O23" s="77"/>
      <c r="P23" s="77"/>
      <c r="Q23" s="77"/>
    </row>
    <row r="24" spans="1:19" ht="20.100000000000001" customHeight="1" thickBot="1" x14ac:dyDescent="0.3">
      <c r="A24" s="4">
        <v>0.68402777777777801</v>
      </c>
      <c r="B24" s="29" t="s">
        <v>38</v>
      </c>
      <c r="C24" s="8">
        <v>2</v>
      </c>
      <c r="D24" s="3" t="s">
        <v>5</v>
      </c>
      <c r="E24" s="8">
        <v>2</v>
      </c>
      <c r="F24" s="33" t="s">
        <v>40</v>
      </c>
      <c r="G24" s="35" t="s">
        <v>41</v>
      </c>
      <c r="H24" s="8">
        <v>3</v>
      </c>
      <c r="I24" s="3" t="s">
        <v>5</v>
      </c>
      <c r="J24" s="8">
        <v>4</v>
      </c>
      <c r="K24" s="37" t="s">
        <v>43</v>
      </c>
      <c r="M24" s="29" t="s">
        <v>38</v>
      </c>
      <c r="N24" s="77" t="s">
        <v>30</v>
      </c>
      <c r="O24" s="77"/>
      <c r="P24" s="77"/>
      <c r="Q24" s="77"/>
    </row>
    <row r="25" spans="1:19" ht="20.100000000000001" customHeight="1" thickBot="1" x14ac:dyDescent="0.3">
      <c r="A25" s="4">
        <v>0.69444444444444497</v>
      </c>
      <c r="B25" s="33" t="s">
        <v>40</v>
      </c>
      <c r="C25" s="8">
        <v>1</v>
      </c>
      <c r="D25" s="3" t="s">
        <v>5</v>
      </c>
      <c r="E25" s="8">
        <v>5</v>
      </c>
      <c r="F25" s="36" t="s">
        <v>37</v>
      </c>
      <c r="G25" s="30" t="s">
        <v>39</v>
      </c>
      <c r="H25" s="8">
        <v>3</v>
      </c>
      <c r="I25" s="3" t="s">
        <v>5</v>
      </c>
      <c r="J25" s="8">
        <v>4</v>
      </c>
      <c r="K25" s="34" t="s">
        <v>42</v>
      </c>
      <c r="M25" s="30" t="s">
        <v>39</v>
      </c>
      <c r="N25" s="77" t="s">
        <v>10</v>
      </c>
      <c r="O25" s="77"/>
      <c r="P25" s="77"/>
      <c r="Q25" s="77"/>
    </row>
    <row r="26" spans="1:19" ht="20.100000000000001" customHeight="1" thickBot="1" x14ac:dyDescent="0.3">
      <c r="A26" s="4">
        <v>0.70486111111111105</v>
      </c>
      <c r="B26" s="36" t="s">
        <v>37</v>
      </c>
      <c r="C26" s="8">
        <v>6</v>
      </c>
      <c r="D26" s="3" t="s">
        <v>5</v>
      </c>
      <c r="E26" s="8">
        <v>4</v>
      </c>
      <c r="F26" s="35" t="s">
        <v>41</v>
      </c>
      <c r="G26" s="37" t="s">
        <v>43</v>
      </c>
      <c r="H26" s="8">
        <v>3</v>
      </c>
      <c r="I26" s="3" t="s">
        <v>5</v>
      </c>
      <c r="J26" s="8">
        <v>0</v>
      </c>
      <c r="K26" s="29" t="s">
        <v>38</v>
      </c>
      <c r="M26" s="33" t="s">
        <v>40</v>
      </c>
      <c r="N26" s="77" t="s">
        <v>31</v>
      </c>
      <c r="O26" s="77"/>
      <c r="P26" s="77"/>
      <c r="Q26" s="77"/>
    </row>
    <row r="27" spans="1:19" ht="20.100000000000001" customHeight="1" thickBot="1" x14ac:dyDescent="0.3">
      <c r="A27" s="4">
        <v>0.71527777777777801</v>
      </c>
      <c r="B27" s="35" t="s">
        <v>41</v>
      </c>
      <c r="C27" s="8">
        <v>2</v>
      </c>
      <c r="D27" s="3" t="s">
        <v>5</v>
      </c>
      <c r="E27" s="8">
        <v>3</v>
      </c>
      <c r="F27" s="30" t="s">
        <v>39</v>
      </c>
      <c r="G27" s="33" t="s">
        <v>40</v>
      </c>
      <c r="H27" s="8">
        <v>1</v>
      </c>
      <c r="I27" s="3" t="s">
        <v>5</v>
      </c>
      <c r="J27" s="8">
        <v>2</v>
      </c>
      <c r="K27" s="34" t="s">
        <v>42</v>
      </c>
      <c r="M27" s="35" t="s">
        <v>41</v>
      </c>
      <c r="N27" s="77" t="s">
        <v>32</v>
      </c>
      <c r="O27" s="77"/>
      <c r="P27" s="77"/>
      <c r="Q27" s="77"/>
    </row>
    <row r="28" spans="1:19" ht="20.100000000000001" customHeight="1" thickBot="1" x14ac:dyDescent="0.3">
      <c r="A28" s="4">
        <v>0.72569444444444497</v>
      </c>
      <c r="B28" s="30" t="s">
        <v>39</v>
      </c>
      <c r="C28" s="8">
        <v>1</v>
      </c>
      <c r="D28" s="3" t="s">
        <v>5</v>
      </c>
      <c r="E28" s="8">
        <v>9</v>
      </c>
      <c r="F28" s="37" t="s">
        <v>43</v>
      </c>
      <c r="G28" s="34" t="s">
        <v>42</v>
      </c>
      <c r="H28" s="8">
        <v>4</v>
      </c>
      <c r="I28" s="3" t="s">
        <v>5</v>
      </c>
      <c r="J28" s="8">
        <v>5</v>
      </c>
      <c r="K28" s="36" t="s">
        <v>37</v>
      </c>
      <c r="L28" s="6"/>
      <c r="M28" s="34" t="s">
        <v>42</v>
      </c>
      <c r="N28" s="77" t="s">
        <v>13</v>
      </c>
      <c r="O28" s="77"/>
      <c r="P28" s="77"/>
      <c r="Q28" s="77"/>
      <c r="R28" s="6"/>
    </row>
    <row r="29" spans="1:19" ht="20.100000000000001" customHeight="1" thickBot="1" x14ac:dyDescent="0.3">
      <c r="A29" s="4">
        <v>0.73611111111111205</v>
      </c>
      <c r="B29" s="37" t="s">
        <v>43</v>
      </c>
      <c r="C29" s="8">
        <v>5</v>
      </c>
      <c r="D29" s="3" t="s">
        <v>5</v>
      </c>
      <c r="E29" s="8">
        <v>1</v>
      </c>
      <c r="F29" s="33" t="s">
        <v>40</v>
      </c>
      <c r="G29" s="29" t="s">
        <v>38</v>
      </c>
      <c r="H29" s="8">
        <v>2</v>
      </c>
      <c r="I29" s="3" t="s">
        <v>5</v>
      </c>
      <c r="J29" s="8">
        <v>2</v>
      </c>
      <c r="K29" s="35" t="s">
        <v>41</v>
      </c>
      <c r="M29" s="37" t="s">
        <v>43</v>
      </c>
      <c r="N29" s="77" t="s">
        <v>14</v>
      </c>
      <c r="O29" s="77"/>
      <c r="P29" s="77"/>
      <c r="Q29" s="77"/>
    </row>
    <row r="30" spans="1:19" ht="20.100000000000001" customHeight="1" thickBot="1" x14ac:dyDescent="0.3">
      <c r="A30" s="4">
        <v>0.74652777777777801</v>
      </c>
      <c r="B30" s="72" t="s">
        <v>19</v>
      </c>
      <c r="C30" s="70"/>
      <c r="D30" s="70"/>
      <c r="E30" s="70"/>
      <c r="F30" s="73"/>
      <c r="G30" s="34" t="s">
        <v>42</v>
      </c>
      <c r="H30" s="8">
        <v>1</v>
      </c>
      <c r="I30" s="3" t="s">
        <v>5</v>
      </c>
      <c r="J30" s="8">
        <v>3</v>
      </c>
      <c r="K30" s="29" t="s">
        <v>38</v>
      </c>
    </row>
    <row r="31" spans="1:19" ht="20.100000000000001" customHeight="1" thickBot="1" x14ac:dyDescent="0.3">
      <c r="A31" s="4">
        <v>0.75694444444444497</v>
      </c>
      <c r="B31" s="74" t="s">
        <v>3</v>
      </c>
      <c r="C31" s="75"/>
      <c r="D31" s="75"/>
      <c r="E31" s="75"/>
      <c r="F31" s="75"/>
      <c r="G31" s="75"/>
      <c r="H31" s="75"/>
      <c r="I31" s="75"/>
      <c r="J31" s="75"/>
      <c r="K31" s="76"/>
      <c r="M31" s="97" t="s">
        <v>46</v>
      </c>
      <c r="N31" s="97"/>
      <c r="O31" s="97"/>
      <c r="P31" s="97"/>
      <c r="Q31" s="97"/>
      <c r="R31" s="97"/>
      <c r="S31" s="97"/>
    </row>
    <row r="32" spans="1:19" ht="20.100000000000001" customHeight="1" thickBot="1" x14ac:dyDescent="0.3">
      <c r="A32" s="4">
        <v>0.76736111111111205</v>
      </c>
      <c r="B32" s="81" t="s">
        <v>20</v>
      </c>
      <c r="C32" s="82"/>
      <c r="D32" s="82"/>
      <c r="E32" s="82"/>
      <c r="F32" s="82"/>
      <c r="G32" s="82"/>
      <c r="H32" s="82"/>
      <c r="I32" s="82"/>
      <c r="J32" s="82"/>
      <c r="K32" s="83"/>
      <c r="M32" s="97" t="s">
        <v>45</v>
      </c>
      <c r="N32" s="97"/>
      <c r="O32" s="97"/>
      <c r="P32" s="97"/>
      <c r="Q32" s="97"/>
      <c r="R32" s="97"/>
      <c r="S32" s="97"/>
    </row>
    <row r="33" spans="1:18" ht="20.100000000000001" customHeight="1" thickBot="1" x14ac:dyDescent="0.3">
      <c r="A33" s="4">
        <v>0.77777777777777901</v>
      </c>
      <c r="B33" s="27">
        <v>1</v>
      </c>
      <c r="C33" s="8">
        <v>0</v>
      </c>
      <c r="D33" s="3" t="s">
        <v>5</v>
      </c>
      <c r="E33" s="8">
        <v>7</v>
      </c>
      <c r="F33" s="30">
        <v>2</v>
      </c>
      <c r="G33" s="32">
        <v>3</v>
      </c>
      <c r="H33" s="8">
        <v>2</v>
      </c>
      <c r="I33" s="3" t="s">
        <v>5</v>
      </c>
      <c r="J33" s="8">
        <v>3</v>
      </c>
      <c r="K33" s="33">
        <v>4</v>
      </c>
    </row>
    <row r="34" spans="1:18" ht="20.100000000000001" customHeight="1" thickBot="1" x14ac:dyDescent="0.3">
      <c r="A34" s="4">
        <v>0.7895833333333333</v>
      </c>
      <c r="B34" s="35">
        <v>5</v>
      </c>
      <c r="C34" s="8">
        <v>5</v>
      </c>
      <c r="D34" s="3" t="s">
        <v>5</v>
      </c>
      <c r="E34" s="8">
        <v>3</v>
      </c>
      <c r="F34" s="37">
        <v>6</v>
      </c>
      <c r="G34" s="34">
        <v>7</v>
      </c>
      <c r="H34" s="8">
        <v>0</v>
      </c>
      <c r="I34" s="3" t="s">
        <v>5</v>
      </c>
      <c r="J34" s="8">
        <v>4</v>
      </c>
      <c r="K34" s="36">
        <v>8</v>
      </c>
      <c r="N34" s="79" t="s">
        <v>15</v>
      </c>
      <c r="O34" s="80"/>
      <c r="P34" s="80"/>
      <c r="Q34" s="80"/>
    </row>
    <row r="35" spans="1:18" ht="20.100000000000001" customHeight="1" thickBot="1" x14ac:dyDescent="0.3">
      <c r="A35" s="4">
        <v>0.80138888888888804</v>
      </c>
      <c r="B35" s="32">
        <v>3</v>
      </c>
      <c r="C35" s="8">
        <v>3</v>
      </c>
      <c r="D35" s="3" t="s">
        <v>5</v>
      </c>
      <c r="E35" s="8">
        <v>1</v>
      </c>
      <c r="F35" s="27">
        <v>1</v>
      </c>
      <c r="G35" s="30">
        <v>2</v>
      </c>
      <c r="H35" s="8">
        <v>5</v>
      </c>
      <c r="I35" s="3" t="s">
        <v>5</v>
      </c>
      <c r="J35" s="8">
        <v>1</v>
      </c>
      <c r="K35" s="29">
        <v>9</v>
      </c>
      <c r="M35" s="27">
        <v>1</v>
      </c>
      <c r="N35" s="77" t="s">
        <v>9</v>
      </c>
      <c r="O35" s="77"/>
      <c r="P35" s="77"/>
      <c r="Q35" s="77"/>
    </row>
    <row r="36" spans="1:18" ht="20.100000000000001" customHeight="1" thickBot="1" x14ac:dyDescent="0.3">
      <c r="A36" s="4">
        <v>0.813194444444442</v>
      </c>
      <c r="B36" s="33">
        <v>4</v>
      </c>
      <c r="C36" s="8">
        <v>1</v>
      </c>
      <c r="D36" s="3" t="s">
        <v>5</v>
      </c>
      <c r="E36" s="8">
        <v>4</v>
      </c>
      <c r="F36" s="35">
        <v>5</v>
      </c>
      <c r="G36" s="37">
        <v>6</v>
      </c>
      <c r="H36" s="8">
        <v>2</v>
      </c>
      <c r="I36" s="3" t="s">
        <v>5</v>
      </c>
      <c r="J36" s="8">
        <v>3</v>
      </c>
      <c r="K36" s="34">
        <v>7</v>
      </c>
      <c r="L36" s="6"/>
      <c r="M36" s="30">
        <v>2</v>
      </c>
      <c r="N36" s="77" t="s">
        <v>10</v>
      </c>
      <c r="O36" s="77"/>
      <c r="P36" s="77"/>
      <c r="Q36" s="77"/>
    </row>
    <row r="37" spans="1:18" ht="20.100000000000001" customHeight="1" thickBot="1" x14ac:dyDescent="0.3">
      <c r="A37" s="4">
        <v>0.82499999999999596</v>
      </c>
      <c r="B37" s="36">
        <v>8</v>
      </c>
      <c r="C37" s="8">
        <v>1</v>
      </c>
      <c r="D37" s="3" t="s">
        <v>5</v>
      </c>
      <c r="E37" s="8">
        <v>1</v>
      </c>
      <c r="F37" s="30">
        <v>2</v>
      </c>
      <c r="G37" s="29">
        <v>9</v>
      </c>
      <c r="H37" s="8">
        <v>5</v>
      </c>
      <c r="I37" s="3" t="s">
        <v>5</v>
      </c>
      <c r="J37" s="8">
        <v>3</v>
      </c>
      <c r="K37" s="27">
        <v>1</v>
      </c>
      <c r="M37" s="32">
        <v>3</v>
      </c>
      <c r="N37" s="77" t="s">
        <v>11</v>
      </c>
      <c r="O37" s="77"/>
      <c r="P37" s="77"/>
      <c r="Q37" s="77"/>
      <c r="R37" s="7"/>
    </row>
    <row r="38" spans="1:18" ht="20.100000000000001" customHeight="1" thickBot="1" x14ac:dyDescent="0.3">
      <c r="A38" s="4">
        <v>0.83680555555555003</v>
      </c>
      <c r="B38" s="35">
        <v>5</v>
      </c>
      <c r="C38" s="8">
        <v>4</v>
      </c>
      <c r="D38" s="3" t="s">
        <v>5</v>
      </c>
      <c r="E38" s="8">
        <v>1</v>
      </c>
      <c r="F38" s="32">
        <v>3</v>
      </c>
      <c r="G38" s="33">
        <v>4</v>
      </c>
      <c r="H38" s="8">
        <v>2</v>
      </c>
      <c r="I38" s="3" t="s">
        <v>5</v>
      </c>
      <c r="J38" s="8">
        <v>1</v>
      </c>
      <c r="K38" s="37">
        <v>6</v>
      </c>
      <c r="M38" s="33">
        <v>4</v>
      </c>
      <c r="N38" s="77" t="s">
        <v>31</v>
      </c>
      <c r="O38" s="77"/>
      <c r="P38" s="77"/>
      <c r="Q38" s="77"/>
      <c r="R38" s="7"/>
    </row>
    <row r="39" spans="1:18" ht="20.100000000000001" customHeight="1" thickBot="1" x14ac:dyDescent="0.3">
      <c r="A39" s="4">
        <v>0.84861111111110499</v>
      </c>
      <c r="B39" s="81" t="s">
        <v>8</v>
      </c>
      <c r="C39" s="82"/>
      <c r="D39" s="82"/>
      <c r="E39" s="82"/>
      <c r="F39" s="82"/>
      <c r="G39" s="82"/>
      <c r="H39" s="82"/>
      <c r="I39" s="82"/>
      <c r="J39" s="82"/>
      <c r="K39" s="83"/>
      <c r="M39" s="35">
        <v>5</v>
      </c>
      <c r="N39" s="77" t="s">
        <v>32</v>
      </c>
      <c r="O39" s="77"/>
      <c r="P39" s="77"/>
      <c r="Q39" s="77"/>
      <c r="R39" s="7"/>
    </row>
    <row r="40" spans="1:18" ht="20.100000000000001" customHeight="1" thickBot="1" x14ac:dyDescent="0.3">
      <c r="A40" s="4">
        <v>0.86805555555555547</v>
      </c>
      <c r="B40" s="34">
        <v>7</v>
      </c>
      <c r="C40" s="8">
        <v>4</v>
      </c>
      <c r="D40" s="3" t="s">
        <v>5</v>
      </c>
      <c r="E40" s="8">
        <v>1</v>
      </c>
      <c r="F40" s="29">
        <v>9</v>
      </c>
      <c r="G40" s="27">
        <v>1</v>
      </c>
      <c r="H40" s="8">
        <v>1</v>
      </c>
      <c r="I40" s="3" t="s">
        <v>5</v>
      </c>
      <c r="J40" s="8">
        <v>4</v>
      </c>
      <c r="K40" s="36">
        <v>8</v>
      </c>
      <c r="M40" s="37">
        <v>6</v>
      </c>
      <c r="N40" s="77" t="s">
        <v>14</v>
      </c>
      <c r="O40" s="77"/>
      <c r="P40" s="77"/>
      <c r="Q40" s="77"/>
      <c r="R40" s="7"/>
    </row>
    <row r="41" spans="1:18" ht="20.100000000000001" customHeight="1" thickBot="1" x14ac:dyDescent="0.3">
      <c r="A41" s="4">
        <v>0.87986111111111109</v>
      </c>
      <c r="B41" s="30">
        <v>2</v>
      </c>
      <c r="C41" s="8">
        <v>2</v>
      </c>
      <c r="D41" s="3" t="s">
        <v>5</v>
      </c>
      <c r="E41" s="8">
        <v>0</v>
      </c>
      <c r="F41" s="33">
        <v>4</v>
      </c>
      <c r="G41" s="37">
        <v>6</v>
      </c>
      <c r="H41" s="8">
        <v>0</v>
      </c>
      <c r="I41" s="3" t="s">
        <v>5</v>
      </c>
      <c r="J41" s="8">
        <v>4</v>
      </c>
      <c r="K41" s="32">
        <v>3</v>
      </c>
      <c r="M41" s="34">
        <v>7</v>
      </c>
      <c r="N41" s="77" t="s">
        <v>13</v>
      </c>
      <c r="O41" s="77"/>
      <c r="P41" s="77"/>
      <c r="Q41" s="77"/>
      <c r="R41" s="7"/>
    </row>
    <row r="42" spans="1:18" ht="20.100000000000001" customHeight="1" thickBot="1" x14ac:dyDescent="0.3">
      <c r="A42" s="4">
        <v>0.89166666666666705</v>
      </c>
      <c r="B42" s="34">
        <v>7</v>
      </c>
      <c r="C42" s="8">
        <v>0</v>
      </c>
      <c r="D42" s="3" t="s">
        <v>5</v>
      </c>
      <c r="E42" s="8">
        <v>3</v>
      </c>
      <c r="F42" s="35">
        <v>5</v>
      </c>
      <c r="G42" s="36">
        <v>8</v>
      </c>
      <c r="H42" s="8">
        <v>1</v>
      </c>
      <c r="I42" s="3" t="s">
        <v>5</v>
      </c>
      <c r="J42" s="8">
        <v>0</v>
      </c>
      <c r="K42" s="29">
        <v>9</v>
      </c>
      <c r="M42" s="36">
        <v>8</v>
      </c>
      <c r="N42" s="78" t="s">
        <v>29</v>
      </c>
      <c r="O42" s="78"/>
      <c r="P42" s="78"/>
      <c r="Q42" s="78"/>
      <c r="R42" s="7"/>
    </row>
    <row r="43" spans="1:18" ht="20.100000000000001" customHeight="1" thickBot="1" x14ac:dyDescent="0.3">
      <c r="A43" s="4">
        <v>0.90347222222222201</v>
      </c>
      <c r="B43" s="30">
        <v>2</v>
      </c>
      <c r="C43" s="8">
        <v>4</v>
      </c>
      <c r="D43" s="3" t="s">
        <v>5</v>
      </c>
      <c r="E43" s="8">
        <v>0</v>
      </c>
      <c r="F43" s="37">
        <v>6</v>
      </c>
      <c r="G43" s="27">
        <v>1</v>
      </c>
      <c r="H43" s="8">
        <v>3</v>
      </c>
      <c r="I43" s="3" t="s">
        <v>5</v>
      </c>
      <c r="J43" s="8">
        <v>5</v>
      </c>
      <c r="K43" s="33">
        <v>4</v>
      </c>
      <c r="M43" s="29">
        <v>9</v>
      </c>
      <c r="N43" s="78" t="s">
        <v>30</v>
      </c>
      <c r="O43" s="78"/>
      <c r="P43" s="78"/>
      <c r="Q43" s="78"/>
      <c r="R43" s="7"/>
    </row>
    <row r="44" spans="1:18" ht="20.100000000000001" customHeight="1" x14ac:dyDescent="0.25">
      <c r="A44" s="4">
        <v>0.91527777777777797</v>
      </c>
      <c r="B44" s="38">
        <v>3</v>
      </c>
      <c r="C44" s="39">
        <v>0</v>
      </c>
      <c r="D44" s="40" t="s">
        <v>5</v>
      </c>
      <c r="E44" s="39">
        <v>4</v>
      </c>
      <c r="F44" s="22">
        <v>7</v>
      </c>
      <c r="G44" s="19">
        <v>9</v>
      </c>
      <c r="H44" s="39">
        <v>1</v>
      </c>
      <c r="I44" s="40" t="s">
        <v>5</v>
      </c>
      <c r="J44" s="39">
        <v>4</v>
      </c>
      <c r="K44" s="25">
        <v>5</v>
      </c>
      <c r="M44" s="7"/>
      <c r="N44" s="7"/>
      <c r="O44" s="7"/>
      <c r="P44" s="7"/>
      <c r="Q44" s="7"/>
      <c r="R44" s="7"/>
    </row>
    <row r="45" spans="1:18" ht="20.100000000000001" customHeight="1" x14ac:dyDescent="0.25">
      <c r="A45" s="4">
        <v>0.92708333333333404</v>
      </c>
      <c r="B45" s="96" t="s">
        <v>51</v>
      </c>
      <c r="C45" s="96"/>
      <c r="D45" s="96"/>
      <c r="E45" s="96"/>
      <c r="F45" s="96"/>
      <c r="G45" s="96"/>
      <c r="H45" s="96"/>
      <c r="I45" s="96"/>
      <c r="J45" s="96"/>
      <c r="K45" s="96"/>
      <c r="M45" s="7"/>
      <c r="N45" s="7"/>
      <c r="O45" s="7"/>
      <c r="P45" s="7"/>
      <c r="Q45" s="7"/>
      <c r="R45" s="7"/>
    </row>
    <row r="46" spans="1:18" ht="20.100000000000001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M46" s="7"/>
      <c r="N46" s="7"/>
      <c r="O46" s="7"/>
      <c r="P46" s="7"/>
      <c r="Q46" s="7"/>
      <c r="R46" s="7"/>
    </row>
    <row r="47" spans="1:18" ht="20.100000000000001" customHeight="1" x14ac:dyDescent="0.25">
      <c r="B47" s="80" t="s">
        <v>69</v>
      </c>
      <c r="C47" s="80"/>
      <c r="D47" s="80"/>
      <c r="E47" s="80"/>
      <c r="F47" s="80"/>
      <c r="G47" s="80"/>
      <c r="H47" s="80"/>
      <c r="I47" s="80"/>
      <c r="J47" s="80"/>
      <c r="K47" s="80"/>
      <c r="M47" s="7"/>
      <c r="N47" s="7"/>
      <c r="O47" s="7"/>
      <c r="P47" s="7"/>
      <c r="Q47" s="7"/>
      <c r="R47" s="7"/>
    </row>
    <row r="48" spans="1:18" ht="20.100000000000001" customHeight="1" x14ac:dyDescent="0.25">
      <c r="B48" s="80" t="s">
        <v>70</v>
      </c>
      <c r="C48" s="80"/>
      <c r="D48" s="80"/>
      <c r="E48" s="80"/>
      <c r="F48" s="80"/>
      <c r="G48" s="80" t="s">
        <v>71</v>
      </c>
      <c r="H48" s="80"/>
      <c r="I48" s="80"/>
      <c r="J48" s="80"/>
      <c r="K48" s="80"/>
      <c r="M48" s="7"/>
      <c r="N48" s="7"/>
      <c r="O48" s="7"/>
      <c r="P48" s="7"/>
      <c r="Q48" s="7"/>
      <c r="R48" s="7"/>
    </row>
    <row r="49" spans="2:18" ht="20.100000000000001" customHeight="1" x14ac:dyDescent="0.25">
      <c r="B49" s="80" t="s">
        <v>10</v>
      </c>
      <c r="C49" s="80"/>
      <c r="D49" s="80"/>
      <c r="E49" s="80"/>
      <c r="F49" s="80"/>
      <c r="G49" s="80" t="s">
        <v>11</v>
      </c>
      <c r="H49" s="80"/>
      <c r="I49" s="80"/>
      <c r="J49" s="80"/>
      <c r="K49" s="80"/>
      <c r="M49" s="7"/>
      <c r="N49" s="7"/>
      <c r="O49" s="7"/>
      <c r="P49" s="7"/>
      <c r="Q49" s="7"/>
      <c r="R49" s="7"/>
    </row>
    <row r="50" spans="2:18" ht="20.100000000000001" customHeight="1" x14ac:dyDescent="0.25">
      <c r="M50" s="7"/>
      <c r="N50" s="7"/>
      <c r="O50" s="7"/>
      <c r="P50" s="7"/>
      <c r="Q50" s="7"/>
      <c r="R50" s="7"/>
    </row>
    <row r="51" spans="2:18" ht="20.100000000000001" customHeight="1" x14ac:dyDescent="0.25">
      <c r="M51" s="7"/>
      <c r="N51" s="7"/>
      <c r="O51" s="7"/>
      <c r="P51" s="7"/>
      <c r="Q51" s="7"/>
      <c r="R51" s="7"/>
    </row>
    <row r="52" spans="2:18" ht="20.100000000000001" customHeight="1" x14ac:dyDescent="0.25"/>
    <row r="53" spans="2:18" ht="20.100000000000001" customHeight="1" x14ac:dyDescent="0.25"/>
    <row r="54" spans="2:18" ht="20.100000000000001" customHeight="1" x14ac:dyDescent="0.25"/>
    <row r="55" spans="2:18" ht="20.100000000000001" customHeight="1" x14ac:dyDescent="0.25"/>
    <row r="56" spans="2:18" ht="20.100000000000001" customHeight="1" x14ac:dyDescent="0.25"/>
    <row r="57" spans="2:18" ht="20.100000000000001" customHeight="1" x14ac:dyDescent="0.25"/>
    <row r="58" spans="2:18" ht="20.100000000000001" customHeight="1" x14ac:dyDescent="0.25"/>
    <row r="59" spans="2:18" ht="20.100000000000001" customHeight="1" x14ac:dyDescent="0.25"/>
    <row r="60" spans="2:18" ht="20.100000000000001" customHeight="1" x14ac:dyDescent="0.25"/>
    <row r="61" spans="2:18" ht="20.100000000000001" customHeight="1" x14ac:dyDescent="0.25"/>
    <row r="62" spans="2:18" ht="20.100000000000001" customHeight="1" x14ac:dyDescent="0.25"/>
    <row r="63" spans="2:18" ht="20.100000000000001" customHeight="1" x14ac:dyDescent="0.25"/>
    <row r="64" spans="2:18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53">
    <mergeCell ref="B47:K47"/>
    <mergeCell ref="B48:F48"/>
    <mergeCell ref="G48:K48"/>
    <mergeCell ref="B49:F49"/>
    <mergeCell ref="G49:K49"/>
    <mergeCell ref="B45:K45"/>
    <mergeCell ref="M5:S5"/>
    <mergeCell ref="M6:S6"/>
    <mergeCell ref="M31:S31"/>
    <mergeCell ref="M32:S32"/>
    <mergeCell ref="N43:Q43"/>
    <mergeCell ref="N16:Q16"/>
    <mergeCell ref="N17:Q17"/>
    <mergeCell ref="N18:Q18"/>
    <mergeCell ref="N19:Q19"/>
    <mergeCell ref="N22:Q22"/>
    <mergeCell ref="B5:K5"/>
    <mergeCell ref="B6:K6"/>
    <mergeCell ref="N36:Q36"/>
    <mergeCell ref="N37:Q37"/>
    <mergeCell ref="N38:Q38"/>
    <mergeCell ref="B39:K39"/>
    <mergeCell ref="B32:K32"/>
    <mergeCell ref="N14:Q14"/>
    <mergeCell ref="N15:Q15"/>
    <mergeCell ref="A1:K1"/>
    <mergeCell ref="B2:F2"/>
    <mergeCell ref="G2:K2"/>
    <mergeCell ref="B3:K3"/>
    <mergeCell ref="B4:K4"/>
    <mergeCell ref="N8:Q8"/>
    <mergeCell ref="N9:Q9"/>
    <mergeCell ref="N10:Q10"/>
    <mergeCell ref="N11:Q11"/>
    <mergeCell ref="N13:Q13"/>
    <mergeCell ref="B18:K18"/>
    <mergeCell ref="B19:K19"/>
    <mergeCell ref="G17:K17"/>
    <mergeCell ref="B30:F30"/>
    <mergeCell ref="B31:K31"/>
    <mergeCell ref="N41:Q41"/>
    <mergeCell ref="N42:Q42"/>
    <mergeCell ref="N39:Q39"/>
    <mergeCell ref="N40:Q40"/>
    <mergeCell ref="N23:Q23"/>
    <mergeCell ref="N24:Q24"/>
    <mergeCell ref="N25:Q25"/>
    <mergeCell ref="N26:Q26"/>
    <mergeCell ref="N27:Q27"/>
    <mergeCell ref="N28:Q28"/>
    <mergeCell ref="N29:Q29"/>
    <mergeCell ref="N35:Q35"/>
    <mergeCell ref="N34:Q34"/>
  </mergeCells>
  <pageMargins left="0.7" right="0.7" top="0.78740157499999996" bottom="0.78740157499999996" header="0.3" footer="0.3"/>
  <pageSetup paperSize="9" scale="8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C4F1A-C523-4DF8-82CA-12EAADCE8477}">
  <sheetPr codeName="Tabelle4"/>
  <dimension ref="A1:V113"/>
  <sheetViews>
    <sheetView zoomScaleNormal="100" workbookViewId="0">
      <selection sqref="A1:K1"/>
    </sheetView>
  </sheetViews>
  <sheetFormatPr baseColWidth="10" defaultRowHeight="15" x14ac:dyDescent="0.25"/>
  <cols>
    <col min="1" max="1" width="11.28515625" customWidth="1"/>
    <col min="2" max="3" width="7.7109375" customWidth="1"/>
    <col min="4" max="4" width="1.7109375" customWidth="1"/>
    <col min="5" max="8" width="7.7109375" customWidth="1"/>
    <col min="9" max="9" width="1.7109375" customWidth="1"/>
    <col min="10" max="11" width="7.7109375" customWidth="1"/>
    <col min="13" max="14" width="7.7109375" customWidth="1"/>
    <col min="15" max="15" width="3.28515625" customWidth="1"/>
  </cols>
  <sheetData>
    <row r="1" spans="1:22" ht="39.950000000000003" customHeight="1" thickBot="1" x14ac:dyDescent="0.3">
      <c r="A1" s="84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2" ht="20.100000000000001" customHeight="1" thickBot="1" x14ac:dyDescent="0.4">
      <c r="A2" s="5" t="s">
        <v>0</v>
      </c>
      <c r="B2" s="86" t="s">
        <v>6</v>
      </c>
      <c r="C2" s="87"/>
      <c r="D2" s="87"/>
      <c r="E2" s="87"/>
      <c r="F2" s="88"/>
      <c r="G2" s="86" t="s">
        <v>7</v>
      </c>
      <c r="H2" s="87"/>
      <c r="I2" s="87"/>
      <c r="J2" s="87"/>
      <c r="K2" s="88"/>
    </row>
    <row r="3" spans="1:22" ht="20.100000000000001" customHeight="1" thickBot="1" x14ac:dyDescent="0.3">
      <c r="A3" s="4">
        <v>0.45833333333333331</v>
      </c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100000000000001" customHeight="1" thickBot="1" x14ac:dyDescent="0.3">
      <c r="A4" s="4">
        <v>0.47222222222222227</v>
      </c>
      <c r="B4" s="89" t="s">
        <v>2</v>
      </c>
      <c r="C4" s="90"/>
      <c r="D4" s="90"/>
      <c r="E4" s="90"/>
      <c r="F4" s="90"/>
      <c r="G4" s="90"/>
      <c r="H4" s="90"/>
      <c r="I4" s="90"/>
      <c r="J4" s="90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.100000000000001" customHeight="1" thickBot="1" x14ac:dyDescent="0.3">
      <c r="A5" s="4">
        <v>0.47916666666666669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1"/>
      <c r="L5" s="1"/>
      <c r="M5" s="97" t="s">
        <v>44</v>
      </c>
      <c r="N5" s="97"/>
      <c r="O5" s="97"/>
      <c r="P5" s="97"/>
      <c r="Q5" s="97"/>
      <c r="R5" s="97"/>
      <c r="S5" s="97"/>
      <c r="T5" s="1"/>
      <c r="U5" s="1"/>
      <c r="V5" s="1"/>
    </row>
    <row r="6" spans="1:22" ht="20.100000000000001" customHeight="1" thickBot="1" x14ac:dyDescent="0.4">
      <c r="A6" s="4">
        <v>0.48958333333333331</v>
      </c>
      <c r="B6" s="98" t="s">
        <v>4</v>
      </c>
      <c r="C6" s="82"/>
      <c r="D6" s="82"/>
      <c r="E6" s="82"/>
      <c r="F6" s="99"/>
      <c r="G6" s="99"/>
      <c r="H6" s="82"/>
      <c r="I6" s="82"/>
      <c r="J6" s="82"/>
      <c r="K6" s="100"/>
      <c r="L6" s="2"/>
      <c r="M6" s="97" t="s">
        <v>45</v>
      </c>
      <c r="N6" s="97"/>
      <c r="O6" s="97"/>
      <c r="P6" s="97"/>
      <c r="Q6" s="97"/>
      <c r="R6" s="97"/>
      <c r="S6" s="97"/>
      <c r="T6" s="2"/>
      <c r="U6" s="2"/>
      <c r="V6" s="2"/>
    </row>
    <row r="7" spans="1:22" ht="20.100000000000001" customHeight="1" thickBot="1" x14ac:dyDescent="0.3">
      <c r="A7" s="12">
        <v>0.5</v>
      </c>
      <c r="B7" s="19" t="s">
        <v>24</v>
      </c>
      <c r="C7" s="13">
        <v>1</v>
      </c>
      <c r="D7" s="3" t="s">
        <v>5</v>
      </c>
      <c r="E7" s="18">
        <v>4</v>
      </c>
      <c r="F7" s="27" t="s">
        <v>23</v>
      </c>
      <c r="G7" s="25" t="s">
        <v>35</v>
      </c>
      <c r="H7" s="13">
        <v>1</v>
      </c>
      <c r="I7" s="3" t="s">
        <v>5</v>
      </c>
      <c r="J7" s="18">
        <v>4</v>
      </c>
      <c r="K7" s="22" t="s">
        <v>36</v>
      </c>
    </row>
    <row r="8" spans="1:22" ht="20.100000000000001" customHeight="1" thickBot="1" x14ac:dyDescent="0.3">
      <c r="A8" s="12">
        <v>0.51041666666666696</v>
      </c>
      <c r="B8" s="33" t="s">
        <v>34</v>
      </c>
      <c r="C8" s="13">
        <v>1</v>
      </c>
      <c r="D8" s="3" t="s">
        <v>5</v>
      </c>
      <c r="E8" s="18">
        <v>1</v>
      </c>
      <c r="F8" s="28" t="s">
        <v>26</v>
      </c>
      <c r="G8" s="34" t="s">
        <v>36</v>
      </c>
      <c r="H8" s="13">
        <v>7</v>
      </c>
      <c r="I8" s="3" t="s">
        <v>5</v>
      </c>
      <c r="J8" s="18">
        <v>4</v>
      </c>
      <c r="K8" s="30" t="s">
        <v>28</v>
      </c>
      <c r="N8" s="79" t="s">
        <v>21</v>
      </c>
      <c r="O8" s="80"/>
      <c r="P8" s="80"/>
      <c r="Q8" s="80"/>
    </row>
    <row r="9" spans="1:22" ht="20.100000000000001" customHeight="1" thickBot="1" x14ac:dyDescent="0.3">
      <c r="A9" s="12">
        <v>0.52083333333333404</v>
      </c>
      <c r="B9" s="32" t="s">
        <v>25</v>
      </c>
      <c r="C9" s="13">
        <v>2</v>
      </c>
      <c r="D9" s="3" t="s">
        <v>5</v>
      </c>
      <c r="E9" s="18">
        <v>5</v>
      </c>
      <c r="F9" s="29" t="s">
        <v>24</v>
      </c>
      <c r="G9" s="23" t="s">
        <v>35</v>
      </c>
      <c r="H9" s="13">
        <v>2</v>
      </c>
      <c r="I9" s="3" t="s">
        <v>5</v>
      </c>
      <c r="J9" s="18">
        <v>5</v>
      </c>
      <c r="K9" s="16" t="s">
        <v>27</v>
      </c>
      <c r="M9" s="27" t="s">
        <v>23</v>
      </c>
      <c r="N9" s="77" t="s">
        <v>29</v>
      </c>
      <c r="O9" s="77"/>
      <c r="P9" s="77"/>
      <c r="Q9" s="77"/>
    </row>
    <row r="10" spans="1:22" ht="20.100000000000001" customHeight="1" thickBot="1" x14ac:dyDescent="0.3">
      <c r="A10" s="12">
        <v>0.531250000000001</v>
      </c>
      <c r="B10" s="20" t="s">
        <v>34</v>
      </c>
      <c r="C10" s="13">
        <v>6</v>
      </c>
      <c r="D10" s="3" t="s">
        <v>5</v>
      </c>
      <c r="E10" s="18">
        <v>4</v>
      </c>
      <c r="F10" s="30" t="s">
        <v>28</v>
      </c>
      <c r="G10" s="34" t="s">
        <v>36</v>
      </c>
      <c r="H10" s="13">
        <v>4</v>
      </c>
      <c r="I10" s="3" t="s">
        <v>5</v>
      </c>
      <c r="J10" s="18">
        <v>4</v>
      </c>
      <c r="K10" s="31" t="s">
        <v>27</v>
      </c>
      <c r="M10" s="29" t="s">
        <v>24</v>
      </c>
      <c r="N10" s="77" t="s">
        <v>30</v>
      </c>
      <c r="O10" s="77"/>
      <c r="P10" s="77"/>
      <c r="Q10" s="77"/>
    </row>
    <row r="11" spans="1:22" ht="20.100000000000001" customHeight="1" thickBot="1" x14ac:dyDescent="0.3">
      <c r="A11" s="12">
        <v>0.54166666666666796</v>
      </c>
      <c r="B11" s="32" t="s">
        <v>25</v>
      </c>
      <c r="C11" s="13">
        <v>0</v>
      </c>
      <c r="D11" s="3" t="s">
        <v>5</v>
      </c>
      <c r="E11" s="18">
        <v>3</v>
      </c>
      <c r="F11" s="27" t="s">
        <v>23</v>
      </c>
      <c r="G11" s="14" t="s">
        <v>26</v>
      </c>
      <c r="H11" s="13">
        <v>5</v>
      </c>
      <c r="I11" s="3" t="s">
        <v>5</v>
      </c>
      <c r="J11" s="18">
        <v>2</v>
      </c>
      <c r="K11" s="23" t="s">
        <v>35</v>
      </c>
      <c r="M11" s="32" t="s">
        <v>25</v>
      </c>
      <c r="N11" s="77" t="s">
        <v>10</v>
      </c>
      <c r="O11" s="77"/>
      <c r="P11" s="77"/>
      <c r="Q11" s="77"/>
    </row>
    <row r="12" spans="1:22" ht="20.100000000000001" customHeight="1" thickBot="1" x14ac:dyDescent="0.3">
      <c r="A12" s="12">
        <v>0.55208333333333504</v>
      </c>
      <c r="B12" s="16" t="s">
        <v>27</v>
      </c>
      <c r="C12" s="13">
        <v>1</v>
      </c>
      <c r="D12" s="3" t="s">
        <v>5</v>
      </c>
      <c r="E12" s="18">
        <v>2</v>
      </c>
      <c r="F12" s="30" t="s">
        <v>28</v>
      </c>
      <c r="G12" s="34" t="s">
        <v>36</v>
      </c>
      <c r="H12" s="13">
        <v>1</v>
      </c>
      <c r="I12" s="3" t="s">
        <v>5</v>
      </c>
      <c r="J12" s="18">
        <v>1</v>
      </c>
      <c r="K12" s="33" t="s">
        <v>34</v>
      </c>
      <c r="M12" s="11"/>
      <c r="N12" s="9"/>
      <c r="O12" s="9"/>
      <c r="P12" s="9"/>
      <c r="Q12" s="9"/>
    </row>
    <row r="13" spans="1:22" ht="20.100000000000001" customHeight="1" thickBot="1" x14ac:dyDescent="0.3">
      <c r="A13" s="12">
        <v>0.562500000000002</v>
      </c>
      <c r="B13" s="27" t="s">
        <v>23</v>
      </c>
      <c r="C13" s="13">
        <v>1</v>
      </c>
      <c r="D13" s="3" t="s">
        <v>5</v>
      </c>
      <c r="E13" s="18">
        <v>1</v>
      </c>
      <c r="F13" s="29" t="s">
        <v>24</v>
      </c>
      <c r="G13" s="15" t="s">
        <v>28</v>
      </c>
      <c r="H13" s="13">
        <v>4</v>
      </c>
      <c r="I13" s="3" t="s">
        <v>5</v>
      </c>
      <c r="J13" s="18">
        <v>3</v>
      </c>
      <c r="K13" s="14" t="s">
        <v>26</v>
      </c>
      <c r="N13" s="79" t="s">
        <v>22</v>
      </c>
      <c r="O13" s="80"/>
      <c r="P13" s="80"/>
      <c r="Q13" s="80"/>
    </row>
    <row r="14" spans="1:22" ht="20.100000000000001" customHeight="1" thickBot="1" x14ac:dyDescent="0.3">
      <c r="A14" s="12">
        <v>0.57291666666666896</v>
      </c>
      <c r="B14" s="20" t="s">
        <v>34</v>
      </c>
      <c r="C14" s="13">
        <v>2</v>
      </c>
      <c r="D14" s="3" t="s">
        <v>5</v>
      </c>
      <c r="E14" s="18">
        <v>1</v>
      </c>
      <c r="F14" s="31" t="s">
        <v>27</v>
      </c>
      <c r="G14" s="28" t="s">
        <v>26</v>
      </c>
      <c r="H14" s="13">
        <v>1</v>
      </c>
      <c r="I14" s="3" t="s">
        <v>5</v>
      </c>
      <c r="J14" s="18">
        <v>3</v>
      </c>
      <c r="K14" s="34" t="s">
        <v>36</v>
      </c>
      <c r="M14" s="28" t="s">
        <v>26</v>
      </c>
      <c r="N14" s="77" t="s">
        <v>29</v>
      </c>
      <c r="O14" s="77"/>
      <c r="P14" s="77"/>
      <c r="Q14" s="77"/>
    </row>
    <row r="15" spans="1:22" ht="20.100000000000001" customHeight="1" thickBot="1" x14ac:dyDescent="0.3">
      <c r="A15" s="12">
        <v>0.58333333333333603</v>
      </c>
      <c r="B15" s="29" t="s">
        <v>24</v>
      </c>
      <c r="C15" s="13">
        <v>1</v>
      </c>
      <c r="D15" s="3" t="s">
        <v>5</v>
      </c>
      <c r="E15" s="18">
        <v>1</v>
      </c>
      <c r="F15" s="32" t="s">
        <v>25</v>
      </c>
      <c r="G15" s="30" t="s">
        <v>28</v>
      </c>
      <c r="H15" s="13">
        <v>3</v>
      </c>
      <c r="I15" s="3" t="s">
        <v>5</v>
      </c>
      <c r="J15" s="18">
        <v>3</v>
      </c>
      <c r="K15" s="35" t="s">
        <v>35</v>
      </c>
      <c r="M15" s="31" t="s">
        <v>27</v>
      </c>
      <c r="N15" s="77" t="s">
        <v>30</v>
      </c>
      <c r="O15" s="77"/>
      <c r="P15" s="77"/>
      <c r="Q15" s="77"/>
    </row>
    <row r="16" spans="1:22" ht="20.100000000000001" customHeight="1" thickBot="1" x14ac:dyDescent="0.3">
      <c r="A16" s="12">
        <v>0.593750000000003</v>
      </c>
      <c r="B16" s="31" t="s">
        <v>27</v>
      </c>
      <c r="C16" s="13">
        <v>4</v>
      </c>
      <c r="D16" s="3" t="s">
        <v>5</v>
      </c>
      <c r="E16" s="18">
        <v>1</v>
      </c>
      <c r="F16" s="28" t="s">
        <v>26</v>
      </c>
      <c r="G16" s="26" t="s">
        <v>35</v>
      </c>
      <c r="H16" s="13">
        <v>1</v>
      </c>
      <c r="I16" s="3" t="s">
        <v>5</v>
      </c>
      <c r="J16" s="18">
        <v>1</v>
      </c>
      <c r="K16" s="24" t="s">
        <v>34</v>
      </c>
      <c r="M16" s="30" t="s">
        <v>28</v>
      </c>
      <c r="N16" s="77" t="s">
        <v>10</v>
      </c>
      <c r="O16" s="77"/>
      <c r="P16" s="77"/>
      <c r="Q16" s="77"/>
    </row>
    <row r="17" spans="1:19" ht="20.100000000000001" customHeight="1" thickBot="1" x14ac:dyDescent="0.3">
      <c r="A17" s="12">
        <v>0.60416666666666996</v>
      </c>
      <c r="B17" s="21" t="s">
        <v>23</v>
      </c>
      <c r="C17" s="13">
        <v>2</v>
      </c>
      <c r="D17" s="3" t="s">
        <v>5</v>
      </c>
      <c r="E17" s="18">
        <v>4</v>
      </c>
      <c r="F17" s="17" t="s">
        <v>25</v>
      </c>
      <c r="G17" s="69" t="s">
        <v>19</v>
      </c>
      <c r="H17" s="70"/>
      <c r="I17" s="70"/>
      <c r="J17" s="70"/>
      <c r="K17" s="71"/>
      <c r="M17" s="33" t="s">
        <v>34</v>
      </c>
      <c r="N17" s="77" t="s">
        <v>31</v>
      </c>
      <c r="O17" s="77"/>
      <c r="P17" s="77"/>
      <c r="Q17" s="77"/>
    </row>
    <row r="18" spans="1:19" ht="20.100000000000001" customHeight="1" thickBot="1" x14ac:dyDescent="0.3">
      <c r="A18" s="4">
        <v>0.61458333333333703</v>
      </c>
      <c r="B18" s="92" t="s">
        <v>18</v>
      </c>
      <c r="C18" s="93"/>
      <c r="D18" s="93"/>
      <c r="E18" s="93"/>
      <c r="F18" s="93"/>
      <c r="G18" s="93"/>
      <c r="H18" s="93"/>
      <c r="I18" s="93"/>
      <c r="J18" s="93"/>
      <c r="K18" s="94"/>
      <c r="M18" s="35" t="s">
        <v>35</v>
      </c>
      <c r="N18" s="77" t="s">
        <v>32</v>
      </c>
      <c r="O18" s="77"/>
      <c r="P18" s="77"/>
      <c r="Q18" s="77"/>
    </row>
    <row r="19" spans="1:19" ht="20.100000000000001" customHeight="1" thickBot="1" x14ac:dyDescent="0.3">
      <c r="A19" s="4">
        <v>0.62847222222222221</v>
      </c>
      <c r="B19" s="95" t="s">
        <v>17</v>
      </c>
      <c r="C19" s="90"/>
      <c r="D19" s="90"/>
      <c r="E19" s="90"/>
      <c r="F19" s="90"/>
      <c r="G19" s="90"/>
      <c r="H19" s="90"/>
      <c r="I19" s="90"/>
      <c r="J19" s="90"/>
      <c r="K19" s="91"/>
      <c r="M19" s="34" t="s">
        <v>36</v>
      </c>
      <c r="N19" s="77" t="s">
        <v>13</v>
      </c>
      <c r="O19" s="77"/>
      <c r="P19" s="77"/>
      <c r="Q19" s="77"/>
    </row>
    <row r="20" spans="1:19" ht="20.100000000000001" customHeight="1" thickBot="1" x14ac:dyDescent="0.3">
      <c r="A20" s="12">
        <v>0.64236111111111105</v>
      </c>
      <c r="B20" s="37" t="s">
        <v>43</v>
      </c>
      <c r="C20" s="13">
        <v>0</v>
      </c>
      <c r="D20" s="3" t="s">
        <v>5</v>
      </c>
      <c r="E20" s="8">
        <v>3</v>
      </c>
      <c r="F20" s="36" t="s">
        <v>37</v>
      </c>
      <c r="G20" s="29" t="s">
        <v>38</v>
      </c>
      <c r="H20" s="8">
        <v>1</v>
      </c>
      <c r="I20" s="3" t="s">
        <v>5</v>
      </c>
      <c r="J20" s="8">
        <v>4</v>
      </c>
      <c r="K20" s="30" t="s">
        <v>39</v>
      </c>
    </row>
    <row r="21" spans="1:19" ht="20.100000000000001" customHeight="1" thickBot="1" x14ac:dyDescent="0.3">
      <c r="A21" s="4">
        <v>0.65277777777777779</v>
      </c>
      <c r="B21" s="33" t="s">
        <v>40</v>
      </c>
      <c r="C21" s="8">
        <v>2</v>
      </c>
      <c r="D21" s="3" t="s">
        <v>5</v>
      </c>
      <c r="E21" s="8">
        <v>4</v>
      </c>
      <c r="F21" s="35" t="s">
        <v>41</v>
      </c>
      <c r="G21" s="34" t="s">
        <v>42</v>
      </c>
      <c r="H21" s="8">
        <v>0</v>
      </c>
      <c r="I21" s="3" t="s">
        <v>5</v>
      </c>
      <c r="J21" s="18">
        <v>1</v>
      </c>
      <c r="K21" s="37" t="s">
        <v>43</v>
      </c>
    </row>
    <row r="22" spans="1:19" ht="20.100000000000001" customHeight="1" thickBot="1" x14ac:dyDescent="0.3">
      <c r="A22" s="4">
        <v>0.66319444444444497</v>
      </c>
      <c r="B22" s="36" t="s">
        <v>37</v>
      </c>
      <c r="C22" s="8">
        <v>5</v>
      </c>
      <c r="D22" s="3" t="s">
        <v>5</v>
      </c>
      <c r="E22" s="8">
        <v>0</v>
      </c>
      <c r="F22" s="29" t="s">
        <v>38</v>
      </c>
      <c r="G22" s="30" t="s">
        <v>39</v>
      </c>
      <c r="H22" s="8">
        <v>2</v>
      </c>
      <c r="I22" s="3" t="s">
        <v>5</v>
      </c>
      <c r="J22" s="8">
        <v>1</v>
      </c>
      <c r="K22" s="33" t="s">
        <v>40</v>
      </c>
      <c r="N22" s="79" t="s">
        <v>33</v>
      </c>
      <c r="O22" s="79"/>
      <c r="P22" s="79"/>
      <c r="Q22" s="79"/>
    </row>
    <row r="23" spans="1:19" ht="20.100000000000001" customHeight="1" thickBot="1" x14ac:dyDescent="0.3">
      <c r="A23" s="4">
        <v>0.67361111111111105</v>
      </c>
      <c r="B23" s="37" t="s">
        <v>43</v>
      </c>
      <c r="C23" s="8">
        <v>5</v>
      </c>
      <c r="D23" s="3" t="s">
        <v>5</v>
      </c>
      <c r="E23" s="8">
        <v>3</v>
      </c>
      <c r="F23" s="29" t="s">
        <v>38</v>
      </c>
      <c r="G23" s="35" t="s">
        <v>41</v>
      </c>
      <c r="H23" s="8">
        <v>1</v>
      </c>
      <c r="I23" s="3" t="s">
        <v>5</v>
      </c>
      <c r="J23" s="8">
        <v>3</v>
      </c>
      <c r="K23" s="34" t="s">
        <v>42</v>
      </c>
      <c r="M23" s="36" t="s">
        <v>37</v>
      </c>
      <c r="N23" s="101" t="s">
        <v>29</v>
      </c>
      <c r="O23" s="77"/>
      <c r="P23" s="77"/>
      <c r="Q23" s="77"/>
    </row>
    <row r="24" spans="1:19" ht="20.100000000000001" customHeight="1" thickBot="1" x14ac:dyDescent="0.3">
      <c r="A24" s="4">
        <v>0.68402777777777801</v>
      </c>
      <c r="B24" s="36" t="s">
        <v>37</v>
      </c>
      <c r="C24" s="8">
        <v>8</v>
      </c>
      <c r="D24" s="3" t="s">
        <v>5</v>
      </c>
      <c r="E24" s="8">
        <v>3</v>
      </c>
      <c r="F24" s="30" t="s">
        <v>39</v>
      </c>
      <c r="G24" s="33" t="s">
        <v>40</v>
      </c>
      <c r="H24" s="8">
        <v>1</v>
      </c>
      <c r="I24" s="3" t="s">
        <v>5</v>
      </c>
      <c r="J24" s="8">
        <v>2</v>
      </c>
      <c r="K24" s="34" t="s">
        <v>42</v>
      </c>
      <c r="M24" s="29" t="s">
        <v>38</v>
      </c>
      <c r="N24" s="101" t="s">
        <v>30</v>
      </c>
      <c r="O24" s="77"/>
      <c r="P24" s="77"/>
      <c r="Q24" s="77"/>
    </row>
    <row r="25" spans="1:19" ht="20.100000000000001" customHeight="1" thickBot="1" x14ac:dyDescent="0.3">
      <c r="A25" s="4">
        <v>0.69444444444444497</v>
      </c>
      <c r="B25" s="30" t="s">
        <v>39</v>
      </c>
      <c r="C25" s="8">
        <v>0</v>
      </c>
      <c r="D25" s="3" t="s">
        <v>5</v>
      </c>
      <c r="E25" s="8">
        <v>5</v>
      </c>
      <c r="F25" s="37" t="s">
        <v>43</v>
      </c>
      <c r="G25" s="29" t="s">
        <v>38</v>
      </c>
      <c r="H25" s="8">
        <v>0</v>
      </c>
      <c r="I25" s="3" t="s">
        <v>5</v>
      </c>
      <c r="J25" s="8">
        <v>2</v>
      </c>
      <c r="K25" s="35" t="s">
        <v>41</v>
      </c>
      <c r="M25" s="30" t="s">
        <v>39</v>
      </c>
      <c r="N25" s="101" t="s">
        <v>10</v>
      </c>
      <c r="O25" s="77"/>
      <c r="P25" s="77"/>
      <c r="Q25" s="77"/>
    </row>
    <row r="26" spans="1:19" ht="20.100000000000001" customHeight="1" thickBot="1" x14ac:dyDescent="0.3">
      <c r="A26" s="4">
        <v>0.70486111111111105</v>
      </c>
      <c r="B26" s="37" t="s">
        <v>43</v>
      </c>
      <c r="C26" s="8">
        <v>3</v>
      </c>
      <c r="D26" s="3" t="s">
        <v>5</v>
      </c>
      <c r="E26" s="8">
        <v>1</v>
      </c>
      <c r="F26" s="33" t="s">
        <v>40</v>
      </c>
      <c r="G26" s="34" t="s">
        <v>42</v>
      </c>
      <c r="H26" s="8">
        <v>1</v>
      </c>
      <c r="I26" s="3" t="s">
        <v>5</v>
      </c>
      <c r="J26" s="8">
        <v>2</v>
      </c>
      <c r="K26" s="36" t="s">
        <v>37</v>
      </c>
      <c r="M26" s="33" t="s">
        <v>40</v>
      </c>
      <c r="N26" s="101" t="s">
        <v>31</v>
      </c>
      <c r="O26" s="77"/>
      <c r="P26" s="77"/>
      <c r="Q26" s="77"/>
    </row>
    <row r="27" spans="1:19" ht="20.100000000000001" customHeight="1" thickBot="1" x14ac:dyDescent="0.3">
      <c r="A27" s="4">
        <v>0.71527777777777801</v>
      </c>
      <c r="B27" s="33" t="s">
        <v>40</v>
      </c>
      <c r="C27" s="8">
        <v>2</v>
      </c>
      <c r="D27" s="3" t="s">
        <v>5</v>
      </c>
      <c r="E27" s="8">
        <v>2</v>
      </c>
      <c r="F27" s="29" t="s">
        <v>38</v>
      </c>
      <c r="G27" s="30" t="s">
        <v>39</v>
      </c>
      <c r="H27" s="8">
        <v>2</v>
      </c>
      <c r="I27" s="3" t="s">
        <v>5</v>
      </c>
      <c r="J27" s="8">
        <v>8</v>
      </c>
      <c r="K27" s="35" t="s">
        <v>41</v>
      </c>
      <c r="M27" s="35" t="s">
        <v>41</v>
      </c>
      <c r="N27" s="101" t="s">
        <v>32</v>
      </c>
      <c r="O27" s="77"/>
      <c r="P27" s="77"/>
      <c r="Q27" s="77"/>
    </row>
    <row r="28" spans="1:19" ht="20.100000000000001" customHeight="1" thickBot="1" x14ac:dyDescent="0.3">
      <c r="A28" s="4">
        <v>0.72569444444444497</v>
      </c>
      <c r="B28" s="29" t="s">
        <v>38</v>
      </c>
      <c r="C28" s="8">
        <v>2</v>
      </c>
      <c r="D28" s="3" t="s">
        <v>5</v>
      </c>
      <c r="E28" s="8">
        <v>1</v>
      </c>
      <c r="F28" s="34" t="s">
        <v>42</v>
      </c>
      <c r="G28" s="35" t="s">
        <v>41</v>
      </c>
      <c r="H28" s="8">
        <v>2</v>
      </c>
      <c r="I28" s="3" t="s">
        <v>5</v>
      </c>
      <c r="J28" s="8">
        <v>1</v>
      </c>
      <c r="K28" s="37" t="s">
        <v>43</v>
      </c>
      <c r="L28" s="6"/>
      <c r="M28" s="34" t="s">
        <v>42</v>
      </c>
      <c r="N28" s="101" t="s">
        <v>13</v>
      </c>
      <c r="O28" s="77"/>
      <c r="P28" s="77"/>
      <c r="Q28" s="77"/>
      <c r="R28" s="6"/>
    </row>
    <row r="29" spans="1:19" ht="20.100000000000001" customHeight="1" thickBot="1" x14ac:dyDescent="0.3">
      <c r="A29" s="4">
        <v>0.73611111111111205</v>
      </c>
      <c r="B29" s="34" t="s">
        <v>42</v>
      </c>
      <c r="C29" s="8">
        <v>5</v>
      </c>
      <c r="D29" s="3" t="s">
        <v>5</v>
      </c>
      <c r="E29" s="8">
        <v>3</v>
      </c>
      <c r="F29" s="30" t="s">
        <v>39</v>
      </c>
      <c r="G29" s="36" t="s">
        <v>37</v>
      </c>
      <c r="H29" s="8">
        <v>5</v>
      </c>
      <c r="I29" s="3" t="s">
        <v>5</v>
      </c>
      <c r="J29" s="8">
        <v>0</v>
      </c>
      <c r="K29" s="33" t="s">
        <v>40</v>
      </c>
      <c r="M29" s="37" t="s">
        <v>43</v>
      </c>
      <c r="N29" s="101" t="s">
        <v>14</v>
      </c>
      <c r="O29" s="77"/>
      <c r="P29" s="77"/>
      <c r="Q29" s="77"/>
    </row>
    <row r="30" spans="1:19" ht="20.100000000000001" customHeight="1" thickBot="1" x14ac:dyDescent="0.3">
      <c r="A30" s="4">
        <v>0.74652777777777801</v>
      </c>
      <c r="B30" s="72" t="s">
        <v>19</v>
      </c>
      <c r="C30" s="70"/>
      <c r="D30" s="70"/>
      <c r="E30" s="70"/>
      <c r="F30" s="73"/>
      <c r="G30" s="35" t="s">
        <v>41</v>
      </c>
      <c r="H30" s="8">
        <v>1</v>
      </c>
      <c r="I30" s="3" t="s">
        <v>5</v>
      </c>
      <c r="J30" s="8">
        <v>3</v>
      </c>
      <c r="K30" s="36" t="s">
        <v>37</v>
      </c>
    </row>
    <row r="31" spans="1:19" ht="20.100000000000001" customHeight="1" thickBot="1" x14ac:dyDescent="0.3">
      <c r="A31" s="4">
        <v>0.75694444444444497</v>
      </c>
      <c r="B31" s="74" t="s">
        <v>3</v>
      </c>
      <c r="C31" s="75"/>
      <c r="D31" s="75"/>
      <c r="E31" s="75"/>
      <c r="F31" s="75"/>
      <c r="G31" s="75"/>
      <c r="H31" s="75"/>
      <c r="I31" s="75"/>
      <c r="J31" s="75"/>
      <c r="K31" s="76"/>
      <c r="M31" s="97" t="s">
        <v>46</v>
      </c>
      <c r="N31" s="97"/>
      <c r="O31" s="97"/>
      <c r="P31" s="97"/>
      <c r="Q31" s="97"/>
      <c r="R31" s="97"/>
      <c r="S31" s="97"/>
    </row>
    <row r="32" spans="1:19" ht="20.100000000000001" customHeight="1" thickBot="1" x14ac:dyDescent="0.3">
      <c r="A32" s="4">
        <v>0.76736111111111205</v>
      </c>
      <c r="B32" s="81" t="s">
        <v>20</v>
      </c>
      <c r="C32" s="82"/>
      <c r="D32" s="82"/>
      <c r="E32" s="82"/>
      <c r="F32" s="82"/>
      <c r="G32" s="82"/>
      <c r="H32" s="82"/>
      <c r="I32" s="82"/>
      <c r="J32" s="82"/>
      <c r="K32" s="83"/>
      <c r="M32" s="97" t="s">
        <v>45</v>
      </c>
      <c r="N32" s="97"/>
      <c r="O32" s="97"/>
      <c r="P32" s="97"/>
      <c r="Q32" s="97"/>
      <c r="R32" s="97"/>
      <c r="S32" s="97"/>
    </row>
    <row r="33" spans="1:18" ht="20.100000000000001" customHeight="1" thickBot="1" x14ac:dyDescent="0.3">
      <c r="A33" s="4">
        <v>0.77777777777777901</v>
      </c>
      <c r="B33" s="35">
        <v>5</v>
      </c>
      <c r="C33" s="8">
        <v>0</v>
      </c>
      <c r="D33" s="3" t="s">
        <v>5</v>
      </c>
      <c r="E33" s="8">
        <v>4</v>
      </c>
      <c r="F33" s="36">
        <v>8</v>
      </c>
      <c r="G33" s="29">
        <v>9</v>
      </c>
      <c r="H33" s="8">
        <v>2</v>
      </c>
      <c r="I33" s="3" t="s">
        <v>5</v>
      </c>
      <c r="J33" s="8">
        <v>3</v>
      </c>
      <c r="K33" s="33">
        <v>4</v>
      </c>
    </row>
    <row r="34" spans="1:18" ht="20.100000000000001" customHeight="1" thickBot="1" x14ac:dyDescent="0.3">
      <c r="A34" s="4">
        <v>0.7895833333333333</v>
      </c>
      <c r="B34" s="37">
        <v>6</v>
      </c>
      <c r="C34" s="8">
        <v>4</v>
      </c>
      <c r="D34" s="3" t="s">
        <v>5</v>
      </c>
      <c r="E34" s="8">
        <v>1</v>
      </c>
      <c r="F34" s="27">
        <v>1</v>
      </c>
      <c r="G34" s="34">
        <v>7</v>
      </c>
      <c r="H34" s="8">
        <v>6</v>
      </c>
      <c r="I34" s="3" t="s">
        <v>5</v>
      </c>
      <c r="J34" s="8">
        <v>4</v>
      </c>
      <c r="K34" s="30">
        <v>2</v>
      </c>
      <c r="N34" s="79" t="s">
        <v>15</v>
      </c>
      <c r="O34" s="80"/>
      <c r="P34" s="80"/>
      <c r="Q34" s="80"/>
    </row>
    <row r="35" spans="1:18" ht="20.100000000000001" customHeight="1" thickBot="1" x14ac:dyDescent="0.3">
      <c r="A35" s="4">
        <v>0.80138888888888804</v>
      </c>
      <c r="B35" s="29">
        <v>9</v>
      </c>
      <c r="C35" s="8">
        <v>3</v>
      </c>
      <c r="D35" s="3" t="s">
        <v>5</v>
      </c>
      <c r="E35" s="8">
        <v>2</v>
      </c>
      <c r="F35" s="32">
        <v>3</v>
      </c>
      <c r="G35" s="33">
        <v>4</v>
      </c>
      <c r="H35" s="8">
        <v>3</v>
      </c>
      <c r="I35" s="3" t="s">
        <v>5</v>
      </c>
      <c r="J35" s="8">
        <v>2</v>
      </c>
      <c r="K35" s="36">
        <v>8</v>
      </c>
      <c r="M35" s="27">
        <v>1</v>
      </c>
      <c r="N35" s="77" t="s">
        <v>9</v>
      </c>
      <c r="O35" s="77"/>
      <c r="P35" s="77"/>
      <c r="Q35" s="77"/>
    </row>
    <row r="36" spans="1:18" ht="20.100000000000001" customHeight="1" thickBot="1" x14ac:dyDescent="0.3">
      <c r="A36" s="4">
        <v>0.813194444444442</v>
      </c>
      <c r="B36" s="27">
        <v>1</v>
      </c>
      <c r="C36" s="8">
        <v>0</v>
      </c>
      <c r="D36" s="3" t="s">
        <v>5</v>
      </c>
      <c r="E36" s="8">
        <v>7</v>
      </c>
      <c r="F36" s="34">
        <v>7</v>
      </c>
      <c r="G36" s="30">
        <v>2</v>
      </c>
      <c r="H36" s="8">
        <v>7</v>
      </c>
      <c r="I36" s="3" t="s">
        <v>5</v>
      </c>
      <c r="J36" s="8">
        <v>1</v>
      </c>
      <c r="K36" s="35">
        <v>5</v>
      </c>
      <c r="L36" s="6"/>
      <c r="M36" s="30">
        <v>2</v>
      </c>
      <c r="N36" s="77" t="s">
        <v>10</v>
      </c>
      <c r="O36" s="77"/>
      <c r="P36" s="77"/>
      <c r="Q36" s="77"/>
    </row>
    <row r="37" spans="1:18" ht="20.100000000000001" customHeight="1" thickBot="1" x14ac:dyDescent="0.3">
      <c r="A37" s="4">
        <v>0.82499999999999596</v>
      </c>
      <c r="B37" s="36">
        <v>8</v>
      </c>
      <c r="C37" s="8">
        <v>1</v>
      </c>
      <c r="D37" s="3" t="s">
        <v>5</v>
      </c>
      <c r="E37" s="8">
        <v>1</v>
      </c>
      <c r="F37" s="32">
        <v>3</v>
      </c>
      <c r="G37" s="37">
        <v>6</v>
      </c>
      <c r="H37" s="8">
        <v>1</v>
      </c>
      <c r="I37" s="3" t="s">
        <v>5</v>
      </c>
      <c r="J37" s="8">
        <v>2</v>
      </c>
      <c r="K37" s="29">
        <v>9</v>
      </c>
      <c r="M37" s="32">
        <v>3</v>
      </c>
      <c r="N37" s="77" t="s">
        <v>11</v>
      </c>
      <c r="O37" s="77"/>
      <c r="P37" s="77"/>
      <c r="Q37" s="77"/>
      <c r="R37" s="7"/>
    </row>
    <row r="38" spans="1:18" ht="20.100000000000001" customHeight="1" thickBot="1" x14ac:dyDescent="0.3">
      <c r="A38" s="4">
        <v>0.83680555555555003</v>
      </c>
      <c r="B38" s="33">
        <v>4</v>
      </c>
      <c r="C38" s="8">
        <v>3</v>
      </c>
      <c r="D38" s="3" t="s">
        <v>5</v>
      </c>
      <c r="E38" s="8">
        <v>1</v>
      </c>
      <c r="F38" s="34">
        <v>7</v>
      </c>
      <c r="G38" s="27">
        <v>1</v>
      </c>
      <c r="H38" s="8">
        <v>0</v>
      </c>
      <c r="I38" s="3" t="s">
        <v>5</v>
      </c>
      <c r="J38" s="8">
        <v>7</v>
      </c>
      <c r="K38" s="35">
        <v>5</v>
      </c>
      <c r="M38" s="33">
        <v>4</v>
      </c>
      <c r="N38" s="77" t="s">
        <v>31</v>
      </c>
      <c r="O38" s="77"/>
      <c r="P38" s="77"/>
      <c r="Q38" s="77"/>
      <c r="R38" s="7"/>
    </row>
    <row r="39" spans="1:18" ht="20.100000000000001" customHeight="1" thickBot="1" x14ac:dyDescent="0.3">
      <c r="A39" s="4">
        <v>0.84861111111110499</v>
      </c>
      <c r="B39" s="81" t="s">
        <v>8</v>
      </c>
      <c r="C39" s="82"/>
      <c r="D39" s="82"/>
      <c r="E39" s="82"/>
      <c r="F39" s="82"/>
      <c r="G39" s="82"/>
      <c r="H39" s="82"/>
      <c r="I39" s="82"/>
      <c r="J39" s="82"/>
      <c r="K39" s="83"/>
      <c r="M39" s="35">
        <v>5</v>
      </c>
      <c r="N39" s="77" t="s">
        <v>32</v>
      </c>
      <c r="O39" s="77"/>
      <c r="P39" s="77"/>
      <c r="Q39" s="77"/>
      <c r="R39" s="7"/>
    </row>
    <row r="40" spans="1:18" ht="20.100000000000001" customHeight="1" thickBot="1" x14ac:dyDescent="0.3">
      <c r="A40" s="4">
        <v>0.86805555555555547</v>
      </c>
      <c r="B40" s="36">
        <v>8</v>
      </c>
      <c r="C40" s="8">
        <v>1</v>
      </c>
      <c r="D40" s="3" t="s">
        <v>5</v>
      </c>
      <c r="E40" s="8">
        <v>1</v>
      </c>
      <c r="F40" s="37">
        <v>6</v>
      </c>
      <c r="G40" s="30">
        <v>2</v>
      </c>
      <c r="H40" s="8">
        <v>4</v>
      </c>
      <c r="I40" s="3" t="s">
        <v>5</v>
      </c>
      <c r="J40" s="8">
        <v>1</v>
      </c>
      <c r="K40" s="32">
        <v>3</v>
      </c>
      <c r="M40" s="37">
        <v>6</v>
      </c>
      <c r="N40" s="77" t="s">
        <v>14</v>
      </c>
      <c r="O40" s="77"/>
      <c r="P40" s="77"/>
      <c r="Q40" s="77"/>
      <c r="R40" s="7"/>
    </row>
    <row r="41" spans="1:18" ht="20.100000000000001" customHeight="1" thickBot="1" x14ac:dyDescent="0.3">
      <c r="A41" s="4">
        <v>0.87986111111111109</v>
      </c>
      <c r="B41" s="35">
        <v>5</v>
      </c>
      <c r="C41" s="8">
        <v>3</v>
      </c>
      <c r="D41" s="3" t="s">
        <v>5</v>
      </c>
      <c r="E41" s="8">
        <v>3</v>
      </c>
      <c r="F41" s="29">
        <v>9</v>
      </c>
      <c r="G41" s="33">
        <v>4</v>
      </c>
      <c r="H41" s="8">
        <v>5</v>
      </c>
      <c r="I41" s="3" t="s">
        <v>5</v>
      </c>
      <c r="J41" s="8">
        <v>3</v>
      </c>
      <c r="K41" s="27">
        <v>1</v>
      </c>
      <c r="M41" s="34">
        <v>7</v>
      </c>
      <c r="N41" s="77" t="s">
        <v>13</v>
      </c>
      <c r="O41" s="77"/>
      <c r="P41" s="77"/>
      <c r="Q41" s="77"/>
      <c r="R41" s="7"/>
    </row>
    <row r="42" spans="1:18" ht="20.100000000000001" customHeight="1" thickBot="1" x14ac:dyDescent="0.3">
      <c r="A42" s="4">
        <v>0.89166666666666705</v>
      </c>
      <c r="B42" s="37">
        <v>6</v>
      </c>
      <c r="C42" s="8">
        <v>0</v>
      </c>
      <c r="D42" s="3" t="s">
        <v>5</v>
      </c>
      <c r="E42" s="8">
        <v>3</v>
      </c>
      <c r="F42" s="30">
        <v>2</v>
      </c>
      <c r="G42" s="32">
        <v>3</v>
      </c>
      <c r="H42" s="8">
        <v>2</v>
      </c>
      <c r="I42" s="3" t="s">
        <v>5</v>
      </c>
      <c r="J42" s="8">
        <v>1</v>
      </c>
      <c r="K42" s="34">
        <v>7</v>
      </c>
      <c r="M42" s="36">
        <v>8</v>
      </c>
      <c r="N42" s="78" t="s">
        <v>29</v>
      </c>
      <c r="O42" s="78"/>
      <c r="P42" s="78"/>
      <c r="Q42" s="78"/>
      <c r="R42" s="7"/>
    </row>
    <row r="43" spans="1:18" ht="20.100000000000001" customHeight="1" thickBot="1" x14ac:dyDescent="0.3">
      <c r="A43" s="4">
        <v>0.90347222222222201</v>
      </c>
      <c r="B43" s="29">
        <v>9</v>
      </c>
      <c r="C43" s="8">
        <v>0</v>
      </c>
      <c r="D43" s="3" t="s">
        <v>5</v>
      </c>
      <c r="E43" s="8">
        <v>3</v>
      </c>
      <c r="F43" s="36">
        <v>8</v>
      </c>
      <c r="G43" s="35">
        <v>5</v>
      </c>
      <c r="H43" s="8">
        <v>4</v>
      </c>
      <c r="I43" s="3" t="s">
        <v>5</v>
      </c>
      <c r="J43" s="8">
        <v>3</v>
      </c>
      <c r="K43" s="33">
        <v>4</v>
      </c>
      <c r="M43" s="29">
        <v>9</v>
      </c>
      <c r="N43" s="78" t="s">
        <v>30</v>
      </c>
      <c r="O43" s="78"/>
      <c r="P43" s="78"/>
      <c r="Q43" s="78"/>
      <c r="R43" s="7"/>
    </row>
    <row r="44" spans="1:18" ht="20.100000000000001" customHeight="1" thickBot="1" x14ac:dyDescent="0.3">
      <c r="A44" s="4">
        <v>0.91527777777777797</v>
      </c>
      <c r="B44" s="34">
        <v>7</v>
      </c>
      <c r="C44" s="8">
        <v>0</v>
      </c>
      <c r="D44" s="3" t="s">
        <v>5</v>
      </c>
      <c r="E44" s="8">
        <v>0</v>
      </c>
      <c r="F44" s="37">
        <v>6</v>
      </c>
      <c r="G44" s="32">
        <v>3</v>
      </c>
      <c r="H44" s="8">
        <v>8</v>
      </c>
      <c r="I44" s="3" t="s">
        <v>5</v>
      </c>
      <c r="J44" s="8">
        <v>0</v>
      </c>
      <c r="K44" s="27">
        <v>1</v>
      </c>
      <c r="M44" s="7"/>
      <c r="N44" s="7"/>
      <c r="O44" s="7"/>
      <c r="P44" s="7"/>
      <c r="Q44" s="7"/>
      <c r="R44" s="7"/>
    </row>
    <row r="45" spans="1:18" ht="20.100000000000001" customHeight="1" x14ac:dyDescent="0.25">
      <c r="A45" s="4">
        <v>0.92708333333333404</v>
      </c>
      <c r="B45" s="96" t="s">
        <v>51</v>
      </c>
      <c r="C45" s="96"/>
      <c r="D45" s="96"/>
      <c r="E45" s="96"/>
      <c r="F45" s="96"/>
      <c r="G45" s="96"/>
      <c r="H45" s="96"/>
      <c r="I45" s="96"/>
      <c r="J45" s="96"/>
      <c r="K45" s="96"/>
      <c r="M45" s="7"/>
      <c r="N45" s="7"/>
      <c r="O45" s="7"/>
      <c r="P45" s="7"/>
      <c r="Q45" s="7"/>
      <c r="R45" s="7"/>
    </row>
    <row r="46" spans="1:18" ht="20.100000000000001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M46" s="7"/>
      <c r="N46" s="7"/>
      <c r="O46" s="7"/>
      <c r="P46" s="7"/>
      <c r="Q46" s="7"/>
      <c r="R46" s="7"/>
    </row>
    <row r="47" spans="1:18" ht="20.100000000000001" customHeight="1" x14ac:dyDescent="0.25">
      <c r="B47" s="80" t="s">
        <v>69</v>
      </c>
      <c r="C47" s="80"/>
      <c r="D47" s="80"/>
      <c r="E47" s="80"/>
      <c r="F47" s="80"/>
      <c r="G47" s="80"/>
      <c r="H47" s="80"/>
      <c r="I47" s="80"/>
      <c r="J47" s="80"/>
      <c r="K47" s="80"/>
      <c r="M47" s="7"/>
      <c r="N47" s="7"/>
      <c r="O47" s="7"/>
      <c r="P47" s="7"/>
      <c r="Q47" s="7"/>
      <c r="R47" s="7"/>
    </row>
    <row r="48" spans="1:18" ht="20.100000000000001" customHeight="1" x14ac:dyDescent="0.25">
      <c r="B48" s="80" t="s">
        <v>70</v>
      </c>
      <c r="C48" s="80"/>
      <c r="D48" s="80"/>
      <c r="E48" s="80"/>
      <c r="F48" s="80"/>
      <c r="G48" s="80" t="s">
        <v>71</v>
      </c>
      <c r="H48" s="80"/>
      <c r="I48" s="80"/>
      <c r="J48" s="80"/>
      <c r="K48" s="80"/>
      <c r="M48" s="7"/>
      <c r="N48" s="7"/>
      <c r="O48" s="7"/>
      <c r="P48" s="7"/>
      <c r="Q48" s="7"/>
      <c r="R48" s="7"/>
    </row>
    <row r="49" spans="2:18" ht="20.100000000000001" customHeight="1" x14ac:dyDescent="0.25">
      <c r="B49" s="80" t="s">
        <v>9</v>
      </c>
      <c r="C49" s="80"/>
      <c r="D49" s="80"/>
      <c r="E49" s="80"/>
      <c r="F49" s="80"/>
      <c r="G49" s="80" t="s">
        <v>31</v>
      </c>
      <c r="H49" s="80"/>
      <c r="I49" s="80"/>
      <c r="J49" s="80"/>
      <c r="K49" s="80"/>
      <c r="M49" s="7"/>
      <c r="N49" s="7"/>
      <c r="O49" s="7"/>
      <c r="P49" s="7"/>
      <c r="Q49" s="7"/>
      <c r="R49" s="7"/>
    </row>
    <row r="50" spans="2:18" ht="20.100000000000001" customHeight="1" x14ac:dyDescent="0.25">
      <c r="M50" s="7"/>
      <c r="N50" s="7"/>
      <c r="O50" s="7"/>
      <c r="P50" s="7"/>
      <c r="Q50" s="7"/>
      <c r="R50" s="7"/>
    </row>
    <row r="51" spans="2:18" ht="20.100000000000001" customHeight="1" x14ac:dyDescent="0.25">
      <c r="M51" s="7"/>
      <c r="N51" s="7"/>
      <c r="O51" s="7"/>
      <c r="P51" s="7"/>
      <c r="Q51" s="7"/>
      <c r="R51" s="7"/>
    </row>
    <row r="52" spans="2:18" ht="20.100000000000001" customHeight="1" x14ac:dyDescent="0.25"/>
    <row r="53" spans="2:18" ht="20.100000000000001" customHeight="1" x14ac:dyDescent="0.25"/>
    <row r="54" spans="2:18" ht="20.100000000000001" customHeight="1" x14ac:dyDescent="0.25"/>
    <row r="55" spans="2:18" ht="20.100000000000001" customHeight="1" x14ac:dyDescent="0.25"/>
    <row r="56" spans="2:18" ht="20.100000000000001" customHeight="1" x14ac:dyDescent="0.25"/>
    <row r="57" spans="2:18" ht="20.100000000000001" customHeight="1" x14ac:dyDescent="0.25"/>
    <row r="58" spans="2:18" ht="20.100000000000001" customHeight="1" x14ac:dyDescent="0.25"/>
    <row r="59" spans="2:18" ht="20.100000000000001" customHeight="1" x14ac:dyDescent="0.25"/>
    <row r="60" spans="2:18" ht="20.100000000000001" customHeight="1" x14ac:dyDescent="0.25"/>
    <row r="61" spans="2:18" ht="20.100000000000001" customHeight="1" x14ac:dyDescent="0.25"/>
    <row r="62" spans="2:18" ht="20.100000000000001" customHeight="1" x14ac:dyDescent="0.25"/>
    <row r="63" spans="2:18" ht="20.100000000000001" customHeight="1" x14ac:dyDescent="0.25"/>
    <row r="64" spans="2:18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53">
    <mergeCell ref="B47:K47"/>
    <mergeCell ref="B48:F48"/>
    <mergeCell ref="G48:K48"/>
    <mergeCell ref="B49:F49"/>
    <mergeCell ref="G49:K49"/>
    <mergeCell ref="N43:Q43"/>
    <mergeCell ref="B45:K45"/>
    <mergeCell ref="N41:Q41"/>
    <mergeCell ref="N42:Q42"/>
    <mergeCell ref="M5:S5"/>
    <mergeCell ref="M6:S6"/>
    <mergeCell ref="M31:S31"/>
    <mergeCell ref="N36:Q36"/>
    <mergeCell ref="N37:Q37"/>
    <mergeCell ref="N38:Q38"/>
    <mergeCell ref="B39:K39"/>
    <mergeCell ref="N39:Q39"/>
    <mergeCell ref="N40:Q40"/>
    <mergeCell ref="B30:F30"/>
    <mergeCell ref="B31:K31"/>
    <mergeCell ref="B32:K32"/>
    <mergeCell ref="N34:Q34"/>
    <mergeCell ref="N35:Q35"/>
    <mergeCell ref="M32:S32"/>
    <mergeCell ref="N24:Q24"/>
    <mergeCell ref="N25:Q25"/>
    <mergeCell ref="N26:Q26"/>
    <mergeCell ref="N27:Q27"/>
    <mergeCell ref="N28:Q28"/>
    <mergeCell ref="N29:Q29"/>
    <mergeCell ref="B18:K18"/>
    <mergeCell ref="N18:Q18"/>
    <mergeCell ref="B19:K19"/>
    <mergeCell ref="N19:Q19"/>
    <mergeCell ref="N22:Q22"/>
    <mergeCell ref="N23:Q23"/>
    <mergeCell ref="N11:Q11"/>
    <mergeCell ref="N13:Q13"/>
    <mergeCell ref="N14:Q14"/>
    <mergeCell ref="N15:Q15"/>
    <mergeCell ref="N16:Q16"/>
    <mergeCell ref="G17:K17"/>
    <mergeCell ref="N17:Q17"/>
    <mergeCell ref="B6:K6"/>
    <mergeCell ref="N8:Q8"/>
    <mergeCell ref="N9:Q9"/>
    <mergeCell ref="N10:Q10"/>
    <mergeCell ref="B5:K5"/>
    <mergeCell ref="A1:K1"/>
    <mergeCell ref="B2:F2"/>
    <mergeCell ref="G2:K2"/>
    <mergeCell ref="B3:K3"/>
    <mergeCell ref="B4:K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FD94-5A0D-4599-A7EA-8CA3B73317B8}">
  <sheetPr codeName="Tabelle6"/>
  <dimension ref="A1:V113"/>
  <sheetViews>
    <sheetView zoomScaleNormal="100" workbookViewId="0">
      <selection sqref="A1:K1"/>
    </sheetView>
  </sheetViews>
  <sheetFormatPr baseColWidth="10" defaultRowHeight="15" x14ac:dyDescent="0.25"/>
  <cols>
    <col min="1" max="1" width="11.28515625" customWidth="1"/>
    <col min="2" max="3" width="7.7109375" customWidth="1"/>
    <col min="4" max="4" width="1.7109375" customWidth="1"/>
    <col min="5" max="8" width="7.7109375" customWidth="1"/>
    <col min="9" max="9" width="1.7109375" customWidth="1"/>
    <col min="10" max="11" width="7.7109375" customWidth="1"/>
    <col min="13" max="14" width="7.7109375" customWidth="1"/>
    <col min="15" max="15" width="3.28515625" customWidth="1"/>
  </cols>
  <sheetData>
    <row r="1" spans="1:22" ht="39.950000000000003" customHeight="1" thickBot="1" x14ac:dyDescent="0.3">
      <c r="A1" s="84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2" ht="20.100000000000001" customHeight="1" thickBot="1" x14ac:dyDescent="0.4">
      <c r="A2" s="5" t="s">
        <v>0</v>
      </c>
      <c r="B2" s="86" t="s">
        <v>6</v>
      </c>
      <c r="C2" s="87"/>
      <c r="D2" s="87"/>
      <c r="E2" s="87"/>
      <c r="F2" s="88"/>
      <c r="G2" s="86" t="s">
        <v>7</v>
      </c>
      <c r="H2" s="87"/>
      <c r="I2" s="87"/>
      <c r="J2" s="87"/>
      <c r="K2" s="88"/>
    </row>
    <row r="3" spans="1:22" ht="20.100000000000001" customHeight="1" thickBot="1" x14ac:dyDescent="0.3">
      <c r="A3" s="4">
        <v>0.45833333333333331</v>
      </c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100000000000001" customHeight="1" thickBot="1" x14ac:dyDescent="0.3">
      <c r="A4" s="4">
        <v>0.47222222222222227</v>
      </c>
      <c r="B4" s="89" t="s">
        <v>2</v>
      </c>
      <c r="C4" s="90"/>
      <c r="D4" s="90"/>
      <c r="E4" s="90"/>
      <c r="F4" s="90"/>
      <c r="G4" s="90"/>
      <c r="H4" s="90"/>
      <c r="I4" s="90"/>
      <c r="J4" s="90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.100000000000001" customHeight="1" thickBot="1" x14ac:dyDescent="0.3">
      <c r="A5" s="4">
        <v>0.47916666666666669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1"/>
      <c r="L5" s="1"/>
      <c r="M5" s="97" t="s">
        <v>44</v>
      </c>
      <c r="N5" s="97"/>
      <c r="O5" s="97"/>
      <c r="P5" s="97"/>
      <c r="Q5" s="97"/>
      <c r="R5" s="97"/>
      <c r="S5" s="97"/>
      <c r="T5" s="1"/>
      <c r="U5" s="1"/>
      <c r="V5" s="1"/>
    </row>
    <row r="6" spans="1:22" ht="20.100000000000001" customHeight="1" thickBot="1" x14ac:dyDescent="0.4">
      <c r="A6" s="4">
        <v>0.48958333333333331</v>
      </c>
      <c r="B6" s="98" t="s">
        <v>4</v>
      </c>
      <c r="C6" s="82"/>
      <c r="D6" s="82"/>
      <c r="E6" s="82"/>
      <c r="F6" s="99"/>
      <c r="G6" s="99"/>
      <c r="H6" s="82"/>
      <c r="I6" s="82"/>
      <c r="J6" s="82"/>
      <c r="K6" s="100"/>
      <c r="L6" s="2"/>
      <c r="M6" s="97" t="s">
        <v>45</v>
      </c>
      <c r="N6" s="97"/>
      <c r="O6" s="97"/>
      <c r="P6" s="97"/>
      <c r="Q6" s="97"/>
      <c r="R6" s="97"/>
      <c r="S6" s="97"/>
      <c r="T6" s="2"/>
      <c r="U6" s="2"/>
      <c r="V6" s="2"/>
    </row>
    <row r="7" spans="1:22" ht="20.100000000000001" customHeight="1" thickBot="1" x14ac:dyDescent="0.3">
      <c r="A7" s="12">
        <v>0.5</v>
      </c>
      <c r="B7" s="27" t="s">
        <v>23</v>
      </c>
      <c r="C7" s="13">
        <v>7</v>
      </c>
      <c r="D7" s="3" t="s">
        <v>5</v>
      </c>
      <c r="E7" s="18">
        <v>0</v>
      </c>
      <c r="F7" s="19" t="s">
        <v>24</v>
      </c>
      <c r="G7" s="22" t="s">
        <v>36</v>
      </c>
      <c r="H7" s="13">
        <v>3</v>
      </c>
      <c r="I7" s="3" t="s">
        <v>5</v>
      </c>
      <c r="J7" s="18">
        <v>1</v>
      </c>
      <c r="K7" s="25" t="s">
        <v>35</v>
      </c>
    </row>
    <row r="8" spans="1:22" ht="20.100000000000001" customHeight="1" thickBot="1" x14ac:dyDescent="0.3">
      <c r="A8" s="12">
        <v>0.51041666666666696</v>
      </c>
      <c r="B8" s="28" t="s">
        <v>26</v>
      </c>
      <c r="C8" s="13">
        <v>1</v>
      </c>
      <c r="D8" s="3" t="s">
        <v>5</v>
      </c>
      <c r="E8" s="18">
        <v>1</v>
      </c>
      <c r="F8" s="33" t="s">
        <v>34</v>
      </c>
      <c r="G8" s="30" t="s">
        <v>28</v>
      </c>
      <c r="H8" s="13">
        <v>3</v>
      </c>
      <c r="I8" s="3" t="s">
        <v>5</v>
      </c>
      <c r="J8" s="18">
        <v>3</v>
      </c>
      <c r="K8" s="34" t="s">
        <v>36</v>
      </c>
      <c r="N8" s="79" t="s">
        <v>21</v>
      </c>
      <c r="O8" s="80"/>
      <c r="P8" s="80"/>
      <c r="Q8" s="80"/>
    </row>
    <row r="9" spans="1:22" ht="20.100000000000001" customHeight="1" thickBot="1" x14ac:dyDescent="0.3">
      <c r="A9" s="12">
        <v>0.52083333333333404</v>
      </c>
      <c r="B9" s="29" t="s">
        <v>24</v>
      </c>
      <c r="C9" s="13">
        <v>6</v>
      </c>
      <c r="D9" s="3" t="s">
        <v>5</v>
      </c>
      <c r="E9" s="18">
        <v>4</v>
      </c>
      <c r="F9" s="32" t="s">
        <v>25</v>
      </c>
      <c r="G9" s="16" t="s">
        <v>27</v>
      </c>
      <c r="H9" s="13">
        <v>3</v>
      </c>
      <c r="I9" s="3" t="s">
        <v>5</v>
      </c>
      <c r="J9" s="18">
        <v>1</v>
      </c>
      <c r="K9" s="23" t="s">
        <v>35</v>
      </c>
      <c r="M9" s="27" t="s">
        <v>23</v>
      </c>
      <c r="N9" s="77" t="s">
        <v>29</v>
      </c>
      <c r="O9" s="77"/>
      <c r="P9" s="77"/>
      <c r="Q9" s="77"/>
    </row>
    <row r="10" spans="1:22" ht="20.100000000000001" customHeight="1" thickBot="1" x14ac:dyDescent="0.3">
      <c r="A10" s="12">
        <v>0.531250000000001</v>
      </c>
      <c r="B10" s="30" t="s">
        <v>28</v>
      </c>
      <c r="C10" s="13">
        <v>2</v>
      </c>
      <c r="D10" s="3" t="s">
        <v>5</v>
      </c>
      <c r="E10" s="18">
        <v>2</v>
      </c>
      <c r="F10" s="20" t="s">
        <v>34</v>
      </c>
      <c r="G10" s="31" t="s">
        <v>27</v>
      </c>
      <c r="H10" s="13">
        <v>4</v>
      </c>
      <c r="I10" s="3" t="s">
        <v>5</v>
      </c>
      <c r="J10" s="18">
        <v>2</v>
      </c>
      <c r="K10" s="34" t="s">
        <v>36</v>
      </c>
      <c r="M10" s="29" t="s">
        <v>24</v>
      </c>
      <c r="N10" s="77" t="s">
        <v>30</v>
      </c>
      <c r="O10" s="77"/>
      <c r="P10" s="77"/>
      <c r="Q10" s="77"/>
    </row>
    <row r="11" spans="1:22" ht="20.100000000000001" customHeight="1" thickBot="1" x14ac:dyDescent="0.3">
      <c r="A11" s="12">
        <v>0.54166666666666796</v>
      </c>
      <c r="B11" s="27" t="s">
        <v>23</v>
      </c>
      <c r="C11" s="13">
        <v>8</v>
      </c>
      <c r="D11" s="3" t="s">
        <v>5</v>
      </c>
      <c r="E11" s="18">
        <v>2</v>
      </c>
      <c r="F11" s="32" t="s">
        <v>25</v>
      </c>
      <c r="G11" s="23" t="s">
        <v>35</v>
      </c>
      <c r="H11" s="13">
        <v>1</v>
      </c>
      <c r="I11" s="3" t="s">
        <v>5</v>
      </c>
      <c r="J11" s="18">
        <v>5</v>
      </c>
      <c r="K11" s="14" t="s">
        <v>26</v>
      </c>
      <c r="M11" s="32" t="s">
        <v>25</v>
      </c>
      <c r="N11" s="77" t="s">
        <v>10</v>
      </c>
      <c r="O11" s="77"/>
      <c r="P11" s="77"/>
      <c r="Q11" s="77"/>
    </row>
    <row r="12" spans="1:22" ht="20.100000000000001" customHeight="1" thickBot="1" x14ac:dyDescent="0.3">
      <c r="A12" s="12">
        <v>0.55208333333333504</v>
      </c>
      <c r="B12" s="30" t="s">
        <v>28</v>
      </c>
      <c r="C12" s="13">
        <v>1</v>
      </c>
      <c r="D12" s="3" t="s">
        <v>5</v>
      </c>
      <c r="E12" s="18">
        <v>4</v>
      </c>
      <c r="F12" s="16" t="s">
        <v>27</v>
      </c>
      <c r="G12" s="33" t="s">
        <v>34</v>
      </c>
      <c r="H12" s="13">
        <v>4</v>
      </c>
      <c r="I12" s="3" t="s">
        <v>5</v>
      </c>
      <c r="J12" s="18">
        <v>3</v>
      </c>
      <c r="K12" s="34" t="s">
        <v>36</v>
      </c>
      <c r="M12" s="11"/>
      <c r="N12" s="9"/>
      <c r="O12" s="9"/>
      <c r="P12" s="9"/>
      <c r="Q12" s="9"/>
    </row>
    <row r="13" spans="1:22" ht="20.100000000000001" customHeight="1" thickBot="1" x14ac:dyDescent="0.3">
      <c r="A13" s="12">
        <v>0.562500000000002</v>
      </c>
      <c r="B13" s="29" t="s">
        <v>24</v>
      </c>
      <c r="C13" s="13">
        <v>0</v>
      </c>
      <c r="D13" s="3" t="s">
        <v>5</v>
      </c>
      <c r="E13" s="18">
        <v>4</v>
      </c>
      <c r="F13" s="27" t="s">
        <v>23</v>
      </c>
      <c r="G13" s="14" t="s">
        <v>26</v>
      </c>
      <c r="H13" s="13">
        <v>1</v>
      </c>
      <c r="I13" s="3" t="s">
        <v>5</v>
      </c>
      <c r="J13" s="18">
        <v>3</v>
      </c>
      <c r="K13" s="15" t="s">
        <v>28</v>
      </c>
      <c r="N13" s="79" t="s">
        <v>22</v>
      </c>
      <c r="O13" s="80"/>
      <c r="P13" s="80"/>
      <c r="Q13" s="80"/>
    </row>
    <row r="14" spans="1:22" ht="20.100000000000001" customHeight="1" thickBot="1" x14ac:dyDescent="0.3">
      <c r="A14" s="12">
        <v>0.57291666666666896</v>
      </c>
      <c r="B14" s="31" t="s">
        <v>27</v>
      </c>
      <c r="C14" s="13">
        <v>5</v>
      </c>
      <c r="D14" s="3" t="s">
        <v>5</v>
      </c>
      <c r="E14" s="18">
        <v>0</v>
      </c>
      <c r="F14" s="20" t="s">
        <v>34</v>
      </c>
      <c r="G14" s="34" t="s">
        <v>36</v>
      </c>
      <c r="H14" s="13">
        <v>0</v>
      </c>
      <c r="I14" s="3" t="s">
        <v>5</v>
      </c>
      <c r="J14" s="18">
        <v>5</v>
      </c>
      <c r="K14" s="28" t="s">
        <v>26</v>
      </c>
      <c r="M14" s="28" t="s">
        <v>26</v>
      </c>
      <c r="N14" s="77" t="s">
        <v>29</v>
      </c>
      <c r="O14" s="77"/>
      <c r="P14" s="77"/>
      <c r="Q14" s="77"/>
    </row>
    <row r="15" spans="1:22" ht="20.100000000000001" customHeight="1" thickBot="1" x14ac:dyDescent="0.3">
      <c r="A15" s="12">
        <v>0.58333333333333603</v>
      </c>
      <c r="B15" s="32" t="s">
        <v>25</v>
      </c>
      <c r="C15" s="13">
        <v>0</v>
      </c>
      <c r="D15" s="3" t="s">
        <v>5</v>
      </c>
      <c r="E15" s="18">
        <v>8</v>
      </c>
      <c r="F15" s="29" t="s">
        <v>24</v>
      </c>
      <c r="G15" s="35" t="s">
        <v>35</v>
      </c>
      <c r="H15" s="13">
        <v>1</v>
      </c>
      <c r="I15" s="3" t="s">
        <v>5</v>
      </c>
      <c r="J15" s="18">
        <v>4</v>
      </c>
      <c r="K15" s="30" t="s">
        <v>28</v>
      </c>
      <c r="M15" s="31" t="s">
        <v>27</v>
      </c>
      <c r="N15" s="77" t="s">
        <v>30</v>
      </c>
      <c r="O15" s="77"/>
      <c r="P15" s="77"/>
      <c r="Q15" s="77"/>
    </row>
    <row r="16" spans="1:22" ht="20.100000000000001" customHeight="1" thickBot="1" x14ac:dyDescent="0.3">
      <c r="A16" s="12">
        <v>0.593750000000003</v>
      </c>
      <c r="B16" s="28" t="s">
        <v>26</v>
      </c>
      <c r="C16" s="13">
        <v>4</v>
      </c>
      <c r="D16" s="3" t="s">
        <v>5</v>
      </c>
      <c r="E16" s="18">
        <v>2</v>
      </c>
      <c r="F16" s="31" t="s">
        <v>27</v>
      </c>
      <c r="G16" s="24" t="s">
        <v>34</v>
      </c>
      <c r="H16" s="13">
        <v>3</v>
      </c>
      <c r="I16" s="3" t="s">
        <v>5</v>
      </c>
      <c r="J16" s="18">
        <v>1</v>
      </c>
      <c r="K16" s="26" t="s">
        <v>35</v>
      </c>
      <c r="M16" s="30" t="s">
        <v>28</v>
      </c>
      <c r="N16" s="77" t="s">
        <v>10</v>
      </c>
      <c r="O16" s="77"/>
      <c r="P16" s="77"/>
      <c r="Q16" s="77"/>
    </row>
    <row r="17" spans="1:19" ht="20.100000000000001" customHeight="1" thickBot="1" x14ac:dyDescent="0.3">
      <c r="A17" s="12">
        <v>0.60416666666666996</v>
      </c>
      <c r="B17" s="17" t="s">
        <v>25</v>
      </c>
      <c r="C17" s="13">
        <v>0</v>
      </c>
      <c r="D17" s="3" t="s">
        <v>5</v>
      </c>
      <c r="E17" s="18">
        <v>7</v>
      </c>
      <c r="F17" s="21" t="s">
        <v>23</v>
      </c>
      <c r="G17" s="69" t="s">
        <v>19</v>
      </c>
      <c r="H17" s="70"/>
      <c r="I17" s="70"/>
      <c r="J17" s="70"/>
      <c r="K17" s="71"/>
      <c r="M17" s="33" t="s">
        <v>34</v>
      </c>
      <c r="N17" s="77" t="s">
        <v>31</v>
      </c>
      <c r="O17" s="77"/>
      <c r="P17" s="77"/>
      <c r="Q17" s="77"/>
    </row>
    <row r="18" spans="1:19" ht="20.100000000000001" customHeight="1" thickBot="1" x14ac:dyDescent="0.3">
      <c r="A18" s="4">
        <v>0.61458333333333703</v>
      </c>
      <c r="B18" s="92" t="s">
        <v>18</v>
      </c>
      <c r="C18" s="93"/>
      <c r="D18" s="93"/>
      <c r="E18" s="93"/>
      <c r="F18" s="93"/>
      <c r="G18" s="93"/>
      <c r="H18" s="93"/>
      <c r="I18" s="93"/>
      <c r="J18" s="93"/>
      <c r="K18" s="94"/>
      <c r="M18" s="35" t="s">
        <v>35</v>
      </c>
      <c r="N18" s="77" t="s">
        <v>32</v>
      </c>
      <c r="O18" s="77"/>
      <c r="P18" s="77"/>
      <c r="Q18" s="77"/>
    </row>
    <row r="19" spans="1:19" ht="20.100000000000001" customHeight="1" thickBot="1" x14ac:dyDescent="0.3">
      <c r="A19" s="4">
        <v>0.62847222222222221</v>
      </c>
      <c r="B19" s="95" t="s">
        <v>17</v>
      </c>
      <c r="C19" s="102"/>
      <c r="D19" s="102"/>
      <c r="E19" s="102"/>
      <c r="F19" s="102"/>
      <c r="G19" s="102"/>
      <c r="H19" s="102"/>
      <c r="I19" s="102"/>
      <c r="J19" s="102"/>
      <c r="K19" s="103"/>
      <c r="M19" s="34" t="s">
        <v>36</v>
      </c>
      <c r="N19" s="77" t="s">
        <v>13</v>
      </c>
      <c r="O19" s="77"/>
      <c r="P19" s="77"/>
      <c r="Q19" s="77"/>
    </row>
    <row r="20" spans="1:19" ht="20.100000000000001" customHeight="1" thickBot="1" x14ac:dyDescent="0.3">
      <c r="A20" s="12">
        <v>0.64236111111111105</v>
      </c>
      <c r="B20" s="34" t="s">
        <v>42</v>
      </c>
      <c r="C20" s="13">
        <v>1</v>
      </c>
      <c r="D20" s="3" t="s">
        <v>5</v>
      </c>
      <c r="E20" s="8">
        <v>1</v>
      </c>
      <c r="F20" s="37" t="s">
        <v>43</v>
      </c>
      <c r="G20" s="36" t="s">
        <v>37</v>
      </c>
      <c r="H20" s="8">
        <v>0</v>
      </c>
      <c r="I20" s="3" t="s">
        <v>5</v>
      </c>
      <c r="J20" s="8">
        <v>2</v>
      </c>
      <c r="K20" s="29" t="s">
        <v>38</v>
      </c>
    </row>
    <row r="21" spans="1:19" ht="20.100000000000001" customHeight="1" thickBot="1" x14ac:dyDescent="0.3">
      <c r="A21" s="4">
        <v>0.65277777777777779</v>
      </c>
      <c r="B21" s="30" t="s">
        <v>39</v>
      </c>
      <c r="C21" s="8">
        <v>3</v>
      </c>
      <c r="D21" s="3" t="s">
        <v>5</v>
      </c>
      <c r="E21" s="8">
        <v>3</v>
      </c>
      <c r="F21" s="33" t="s">
        <v>40</v>
      </c>
      <c r="G21" s="35" t="s">
        <v>41</v>
      </c>
      <c r="H21" s="8">
        <v>1</v>
      </c>
      <c r="I21" s="3" t="s">
        <v>5</v>
      </c>
      <c r="J21" s="18">
        <v>3</v>
      </c>
      <c r="K21" s="34" t="s">
        <v>42</v>
      </c>
    </row>
    <row r="22" spans="1:19" ht="20.100000000000001" customHeight="1" thickBot="1" x14ac:dyDescent="0.3">
      <c r="A22" s="4">
        <v>0.66319444444444497</v>
      </c>
      <c r="B22" s="37" t="s">
        <v>43</v>
      </c>
      <c r="C22" s="8">
        <v>2</v>
      </c>
      <c r="D22" s="3" t="s">
        <v>5</v>
      </c>
      <c r="E22" s="8">
        <v>1</v>
      </c>
      <c r="F22" s="36" t="s">
        <v>37</v>
      </c>
      <c r="G22" s="29" t="s">
        <v>38</v>
      </c>
      <c r="H22" s="8">
        <v>3</v>
      </c>
      <c r="I22" s="3" t="s">
        <v>5</v>
      </c>
      <c r="J22" s="8">
        <v>3</v>
      </c>
      <c r="K22" s="30" t="s">
        <v>39</v>
      </c>
      <c r="N22" s="79" t="s">
        <v>33</v>
      </c>
      <c r="O22" s="80"/>
      <c r="P22" s="80"/>
      <c r="Q22" s="80"/>
    </row>
    <row r="23" spans="1:19" ht="20.100000000000001" customHeight="1" thickBot="1" x14ac:dyDescent="0.3">
      <c r="A23" s="4">
        <v>0.67361111111111105</v>
      </c>
      <c r="B23" s="34" t="s">
        <v>42</v>
      </c>
      <c r="C23" s="8">
        <v>0</v>
      </c>
      <c r="D23" s="3" t="s">
        <v>5</v>
      </c>
      <c r="E23" s="8">
        <v>4</v>
      </c>
      <c r="F23" s="36" t="s">
        <v>37</v>
      </c>
      <c r="G23" s="33" t="s">
        <v>40</v>
      </c>
      <c r="H23" s="8">
        <v>3</v>
      </c>
      <c r="I23" s="3" t="s">
        <v>5</v>
      </c>
      <c r="J23" s="8">
        <v>2</v>
      </c>
      <c r="K23" s="35" t="s">
        <v>41</v>
      </c>
      <c r="M23" s="36" t="s">
        <v>37</v>
      </c>
      <c r="N23" s="77" t="s">
        <v>29</v>
      </c>
      <c r="O23" s="77"/>
      <c r="P23" s="77"/>
      <c r="Q23" s="77"/>
    </row>
    <row r="24" spans="1:19" ht="20.100000000000001" customHeight="1" thickBot="1" x14ac:dyDescent="0.3">
      <c r="A24" s="4">
        <v>0.68402777777777801</v>
      </c>
      <c r="B24" s="37" t="s">
        <v>43</v>
      </c>
      <c r="C24" s="8">
        <v>5</v>
      </c>
      <c r="D24" s="3" t="s">
        <v>5</v>
      </c>
      <c r="E24" s="8">
        <v>2</v>
      </c>
      <c r="F24" s="29" t="s">
        <v>38</v>
      </c>
      <c r="G24" s="30" t="s">
        <v>39</v>
      </c>
      <c r="H24" s="8">
        <v>7</v>
      </c>
      <c r="I24" s="3" t="s">
        <v>5</v>
      </c>
      <c r="J24" s="8">
        <v>2</v>
      </c>
      <c r="K24" s="35" t="s">
        <v>41</v>
      </c>
      <c r="M24" s="29" t="s">
        <v>38</v>
      </c>
      <c r="N24" s="77" t="s">
        <v>30</v>
      </c>
      <c r="O24" s="77"/>
      <c r="P24" s="77"/>
      <c r="Q24" s="77"/>
    </row>
    <row r="25" spans="1:19" ht="20.100000000000001" customHeight="1" thickBot="1" x14ac:dyDescent="0.3">
      <c r="A25" s="4">
        <v>0.69444444444444497</v>
      </c>
      <c r="B25" s="29" t="s">
        <v>38</v>
      </c>
      <c r="C25" s="8">
        <v>1</v>
      </c>
      <c r="D25" s="3" t="s">
        <v>5</v>
      </c>
      <c r="E25" s="8">
        <v>3</v>
      </c>
      <c r="F25" s="34" t="s">
        <v>42</v>
      </c>
      <c r="G25" s="36" t="s">
        <v>37</v>
      </c>
      <c r="H25" s="8">
        <v>9</v>
      </c>
      <c r="I25" s="3" t="s">
        <v>5</v>
      </c>
      <c r="J25" s="8">
        <v>2</v>
      </c>
      <c r="K25" s="33" t="s">
        <v>40</v>
      </c>
      <c r="M25" s="30" t="s">
        <v>39</v>
      </c>
      <c r="N25" s="77" t="s">
        <v>10</v>
      </c>
      <c r="O25" s="77"/>
      <c r="P25" s="77"/>
      <c r="Q25" s="77"/>
    </row>
    <row r="26" spans="1:19" ht="20.100000000000001" customHeight="1" thickBot="1" x14ac:dyDescent="0.3">
      <c r="A26" s="4">
        <v>0.70486111111111105</v>
      </c>
      <c r="B26" s="34" t="s">
        <v>42</v>
      </c>
      <c r="C26" s="8">
        <v>3</v>
      </c>
      <c r="D26" s="3" t="s">
        <v>5</v>
      </c>
      <c r="E26" s="8">
        <v>1</v>
      </c>
      <c r="F26" s="30" t="s">
        <v>39</v>
      </c>
      <c r="G26" s="35" t="s">
        <v>41</v>
      </c>
      <c r="H26" s="8">
        <v>0</v>
      </c>
      <c r="I26" s="3" t="s">
        <v>5</v>
      </c>
      <c r="J26" s="8">
        <v>3</v>
      </c>
      <c r="K26" s="37" t="s">
        <v>43</v>
      </c>
      <c r="M26" s="33" t="s">
        <v>40</v>
      </c>
      <c r="N26" s="77" t="s">
        <v>31</v>
      </c>
      <c r="O26" s="77"/>
      <c r="P26" s="77"/>
      <c r="Q26" s="77"/>
    </row>
    <row r="27" spans="1:19" ht="20.100000000000001" customHeight="1" thickBot="1" x14ac:dyDescent="0.3">
      <c r="A27" s="4">
        <v>0.71527777777777801</v>
      </c>
      <c r="B27" s="30" t="s">
        <v>39</v>
      </c>
      <c r="C27" s="8">
        <v>0</v>
      </c>
      <c r="D27" s="3" t="s">
        <v>5</v>
      </c>
      <c r="E27" s="8">
        <v>4</v>
      </c>
      <c r="F27" s="36" t="s">
        <v>37</v>
      </c>
      <c r="G27" s="29" t="s">
        <v>38</v>
      </c>
      <c r="H27" s="8">
        <v>1</v>
      </c>
      <c r="I27" s="3" t="s">
        <v>5</v>
      </c>
      <c r="J27" s="8">
        <v>1</v>
      </c>
      <c r="K27" s="33" t="s">
        <v>40</v>
      </c>
      <c r="M27" s="35" t="s">
        <v>41</v>
      </c>
      <c r="N27" s="77" t="s">
        <v>32</v>
      </c>
      <c r="O27" s="77"/>
      <c r="P27" s="77"/>
      <c r="Q27" s="77"/>
    </row>
    <row r="28" spans="1:19" ht="20.100000000000001" customHeight="1" thickBot="1" x14ac:dyDescent="0.3">
      <c r="A28" s="4">
        <v>0.72569444444444497</v>
      </c>
      <c r="B28" s="36" t="s">
        <v>37</v>
      </c>
      <c r="C28" s="8">
        <v>4</v>
      </c>
      <c r="D28" s="3" t="s">
        <v>5</v>
      </c>
      <c r="E28" s="8">
        <v>0</v>
      </c>
      <c r="F28" s="35" t="s">
        <v>41</v>
      </c>
      <c r="G28" s="33" t="s">
        <v>40</v>
      </c>
      <c r="H28" s="8">
        <v>3</v>
      </c>
      <c r="I28" s="3" t="s">
        <v>5</v>
      </c>
      <c r="J28" s="8">
        <v>5</v>
      </c>
      <c r="K28" s="34" t="s">
        <v>42</v>
      </c>
      <c r="L28" s="6"/>
      <c r="M28" s="34" t="s">
        <v>42</v>
      </c>
      <c r="N28" s="77" t="s">
        <v>13</v>
      </c>
      <c r="O28" s="77"/>
      <c r="P28" s="77"/>
      <c r="Q28" s="77"/>
      <c r="R28" s="6"/>
    </row>
    <row r="29" spans="1:19" ht="20.100000000000001" customHeight="1" thickBot="1" x14ac:dyDescent="0.3">
      <c r="A29" s="4">
        <v>0.73611111111111205</v>
      </c>
      <c r="B29" s="35" t="s">
        <v>41</v>
      </c>
      <c r="C29" s="8">
        <v>1</v>
      </c>
      <c r="D29" s="3" t="s">
        <v>5</v>
      </c>
      <c r="E29" s="8">
        <v>2</v>
      </c>
      <c r="F29" s="29" t="s">
        <v>38</v>
      </c>
      <c r="G29" s="37" t="s">
        <v>43</v>
      </c>
      <c r="H29" s="8">
        <v>6</v>
      </c>
      <c r="I29" s="3" t="s">
        <v>5</v>
      </c>
      <c r="J29" s="8">
        <v>1</v>
      </c>
      <c r="K29" s="30" t="s">
        <v>39</v>
      </c>
      <c r="M29" s="37" t="s">
        <v>43</v>
      </c>
      <c r="N29" s="77" t="s">
        <v>14</v>
      </c>
      <c r="O29" s="77"/>
      <c r="P29" s="77"/>
      <c r="Q29" s="77"/>
    </row>
    <row r="30" spans="1:19" ht="20.100000000000001" customHeight="1" thickBot="1" x14ac:dyDescent="0.3">
      <c r="A30" s="4">
        <v>0.74652777777777801</v>
      </c>
      <c r="B30" s="72" t="s">
        <v>19</v>
      </c>
      <c r="C30" s="70"/>
      <c r="D30" s="70"/>
      <c r="E30" s="70"/>
      <c r="F30" s="73"/>
      <c r="G30" s="33" t="s">
        <v>40</v>
      </c>
      <c r="H30" s="8">
        <v>0</v>
      </c>
      <c r="I30" s="3" t="s">
        <v>5</v>
      </c>
      <c r="J30" s="8">
        <v>5</v>
      </c>
      <c r="K30" s="37" t="s">
        <v>43</v>
      </c>
    </row>
    <row r="31" spans="1:19" ht="20.100000000000001" customHeight="1" thickBot="1" x14ac:dyDescent="0.3">
      <c r="A31" s="4">
        <v>0.75694444444444497</v>
      </c>
      <c r="B31" s="74" t="s">
        <v>3</v>
      </c>
      <c r="C31" s="75"/>
      <c r="D31" s="75"/>
      <c r="E31" s="75"/>
      <c r="F31" s="75"/>
      <c r="G31" s="75"/>
      <c r="H31" s="75"/>
      <c r="I31" s="75"/>
      <c r="J31" s="75"/>
      <c r="K31" s="76"/>
      <c r="M31" s="97" t="s">
        <v>46</v>
      </c>
      <c r="N31" s="97"/>
      <c r="O31" s="97"/>
      <c r="P31" s="97"/>
      <c r="Q31" s="97"/>
      <c r="R31" s="97"/>
      <c r="S31" s="97"/>
    </row>
    <row r="32" spans="1:19" ht="20.100000000000001" customHeight="1" thickBot="1" x14ac:dyDescent="0.3">
      <c r="A32" s="4">
        <v>0.76736111111111205</v>
      </c>
      <c r="B32" s="81" t="s">
        <v>20</v>
      </c>
      <c r="C32" s="82"/>
      <c r="D32" s="82"/>
      <c r="E32" s="82"/>
      <c r="F32" s="82"/>
      <c r="G32" s="82"/>
      <c r="H32" s="82"/>
      <c r="I32" s="82"/>
      <c r="J32" s="82"/>
      <c r="K32" s="83"/>
      <c r="M32" s="97" t="s">
        <v>45</v>
      </c>
      <c r="N32" s="97"/>
      <c r="O32" s="97"/>
      <c r="P32" s="97"/>
      <c r="Q32" s="97"/>
      <c r="R32" s="97"/>
      <c r="S32" s="97"/>
    </row>
    <row r="33" spans="1:18" ht="20.100000000000001" customHeight="1" thickBot="1" x14ac:dyDescent="0.3">
      <c r="A33" s="4">
        <v>0.77777777777777901</v>
      </c>
      <c r="B33" s="36">
        <v>8</v>
      </c>
      <c r="C33" s="8">
        <v>1</v>
      </c>
      <c r="D33" s="3" t="s">
        <v>5</v>
      </c>
      <c r="E33" s="8">
        <v>3</v>
      </c>
      <c r="F33" s="30">
        <v>2</v>
      </c>
      <c r="G33" s="33">
        <v>4</v>
      </c>
      <c r="H33" s="8">
        <v>4</v>
      </c>
      <c r="I33" s="3" t="s">
        <v>5</v>
      </c>
      <c r="J33" s="8">
        <v>0</v>
      </c>
      <c r="K33" s="32">
        <v>3</v>
      </c>
    </row>
    <row r="34" spans="1:18" ht="20.100000000000001" customHeight="1" thickBot="1" x14ac:dyDescent="0.3">
      <c r="A34" s="4">
        <v>0.7895833333333333</v>
      </c>
      <c r="B34" s="35">
        <v>5</v>
      </c>
      <c r="C34" s="8">
        <v>7</v>
      </c>
      <c r="D34" s="3" t="s">
        <v>5</v>
      </c>
      <c r="E34" s="8">
        <v>1</v>
      </c>
      <c r="F34" s="27">
        <v>1</v>
      </c>
      <c r="G34" s="29">
        <v>9</v>
      </c>
      <c r="H34" s="8">
        <v>2</v>
      </c>
      <c r="I34" s="3" t="s">
        <v>5</v>
      </c>
      <c r="J34" s="8">
        <v>6</v>
      </c>
      <c r="K34" s="37">
        <v>6</v>
      </c>
      <c r="N34" s="79" t="s">
        <v>15</v>
      </c>
      <c r="O34" s="80"/>
      <c r="P34" s="80"/>
      <c r="Q34" s="80"/>
    </row>
    <row r="35" spans="1:18" ht="20.100000000000001" customHeight="1" thickBot="1" x14ac:dyDescent="0.3">
      <c r="A35" s="4">
        <v>0.80138888888888804</v>
      </c>
      <c r="B35" s="32">
        <v>3</v>
      </c>
      <c r="C35" s="8">
        <v>3</v>
      </c>
      <c r="D35" s="3" t="s">
        <v>5</v>
      </c>
      <c r="E35" s="8">
        <v>1</v>
      </c>
      <c r="F35" s="36">
        <v>8</v>
      </c>
      <c r="G35" s="34">
        <v>7</v>
      </c>
      <c r="H35" s="8">
        <v>1</v>
      </c>
      <c r="I35" s="3" t="s">
        <v>5</v>
      </c>
      <c r="J35" s="8">
        <v>4</v>
      </c>
      <c r="K35" s="33">
        <v>4</v>
      </c>
      <c r="M35" s="27">
        <v>1</v>
      </c>
      <c r="N35" s="77" t="s">
        <v>9</v>
      </c>
      <c r="O35" s="77"/>
      <c r="P35" s="77"/>
      <c r="Q35" s="77"/>
    </row>
    <row r="36" spans="1:18" ht="20.100000000000001" customHeight="1" thickBot="1" x14ac:dyDescent="0.3">
      <c r="A36" s="4">
        <v>0.813194444444442</v>
      </c>
      <c r="B36" s="27">
        <v>1</v>
      </c>
      <c r="C36" s="8">
        <v>0</v>
      </c>
      <c r="D36" s="3" t="s">
        <v>5</v>
      </c>
      <c r="E36" s="8">
        <v>4</v>
      </c>
      <c r="F36" s="29">
        <v>9</v>
      </c>
      <c r="G36" s="35">
        <v>5</v>
      </c>
      <c r="H36" s="8">
        <v>0</v>
      </c>
      <c r="I36" s="3" t="s">
        <v>5</v>
      </c>
      <c r="J36" s="8">
        <v>3</v>
      </c>
      <c r="K36" s="30">
        <v>2</v>
      </c>
      <c r="L36" s="6"/>
      <c r="M36" s="30">
        <v>2</v>
      </c>
      <c r="N36" s="77" t="s">
        <v>10</v>
      </c>
      <c r="O36" s="77"/>
      <c r="P36" s="77"/>
      <c r="Q36" s="77"/>
    </row>
    <row r="37" spans="1:18" ht="20.100000000000001" customHeight="1" thickBot="1" x14ac:dyDescent="0.3">
      <c r="A37" s="4">
        <v>0.82499999999999596</v>
      </c>
      <c r="B37" s="36">
        <v>8</v>
      </c>
      <c r="C37" s="8">
        <v>3</v>
      </c>
      <c r="D37" s="3" t="s">
        <v>5</v>
      </c>
      <c r="E37" s="8">
        <v>3</v>
      </c>
      <c r="F37" s="34">
        <v>7</v>
      </c>
      <c r="G37" s="32">
        <v>3</v>
      </c>
      <c r="H37" s="8">
        <v>0</v>
      </c>
      <c r="I37" s="3" t="s">
        <v>5</v>
      </c>
      <c r="J37" s="8">
        <v>4</v>
      </c>
      <c r="K37" s="37">
        <v>6</v>
      </c>
      <c r="M37" s="32">
        <v>3</v>
      </c>
      <c r="N37" s="77" t="s">
        <v>11</v>
      </c>
      <c r="O37" s="77"/>
      <c r="P37" s="77"/>
      <c r="Q37" s="77"/>
      <c r="R37" s="7"/>
    </row>
    <row r="38" spans="1:18" ht="20.100000000000001" customHeight="1" thickBot="1" x14ac:dyDescent="0.3">
      <c r="A38" s="4">
        <v>0.83680555555555003</v>
      </c>
      <c r="B38" s="30">
        <v>2</v>
      </c>
      <c r="C38" s="8">
        <v>3</v>
      </c>
      <c r="D38" s="3" t="s">
        <v>5</v>
      </c>
      <c r="E38" s="8">
        <v>2</v>
      </c>
      <c r="F38" s="27">
        <v>1</v>
      </c>
      <c r="G38" s="33">
        <v>4</v>
      </c>
      <c r="H38" s="8">
        <v>2</v>
      </c>
      <c r="I38" s="3" t="s">
        <v>5</v>
      </c>
      <c r="J38" s="8">
        <v>1</v>
      </c>
      <c r="K38" s="29">
        <v>9</v>
      </c>
      <c r="M38" s="33">
        <v>4</v>
      </c>
      <c r="N38" s="77" t="s">
        <v>31</v>
      </c>
      <c r="O38" s="77"/>
      <c r="P38" s="77"/>
      <c r="Q38" s="77"/>
      <c r="R38" s="7"/>
    </row>
    <row r="39" spans="1:18" ht="20.100000000000001" customHeight="1" thickBot="1" x14ac:dyDescent="0.3">
      <c r="A39" s="4">
        <v>0.84861111111110499</v>
      </c>
      <c r="B39" s="81" t="s">
        <v>8</v>
      </c>
      <c r="C39" s="82"/>
      <c r="D39" s="82"/>
      <c r="E39" s="82"/>
      <c r="F39" s="82"/>
      <c r="G39" s="82"/>
      <c r="H39" s="82"/>
      <c r="I39" s="82"/>
      <c r="J39" s="82"/>
      <c r="K39" s="83"/>
      <c r="M39" s="35">
        <v>5</v>
      </c>
      <c r="N39" s="77" t="s">
        <v>32</v>
      </c>
      <c r="O39" s="77"/>
      <c r="P39" s="77"/>
      <c r="Q39" s="77"/>
      <c r="R39" s="7"/>
    </row>
    <row r="40" spans="1:18" ht="20.100000000000001" customHeight="1" thickBot="1" x14ac:dyDescent="0.3">
      <c r="A40" s="4">
        <v>0.86805555555555547</v>
      </c>
      <c r="B40" s="37">
        <v>6</v>
      </c>
      <c r="C40" s="8">
        <v>5</v>
      </c>
      <c r="D40" s="3" t="s">
        <v>5</v>
      </c>
      <c r="E40" s="8">
        <v>2</v>
      </c>
      <c r="F40" s="36">
        <v>8</v>
      </c>
      <c r="G40" s="34">
        <v>7</v>
      </c>
      <c r="H40" s="8">
        <v>2</v>
      </c>
      <c r="I40" s="3" t="s">
        <v>5</v>
      </c>
      <c r="J40" s="8">
        <v>2</v>
      </c>
      <c r="K40" s="35">
        <v>5</v>
      </c>
      <c r="M40" s="37">
        <v>6</v>
      </c>
      <c r="N40" s="77" t="s">
        <v>14</v>
      </c>
      <c r="O40" s="77"/>
      <c r="P40" s="77"/>
      <c r="Q40" s="77"/>
      <c r="R40" s="7"/>
    </row>
    <row r="41" spans="1:18" ht="20.100000000000001" customHeight="1" thickBot="1" x14ac:dyDescent="0.3">
      <c r="A41" s="4">
        <v>0.87986111111111109</v>
      </c>
      <c r="B41" s="33">
        <v>4</v>
      </c>
      <c r="C41" s="8">
        <v>0</v>
      </c>
      <c r="D41" s="3" t="s">
        <v>5</v>
      </c>
      <c r="E41" s="8">
        <v>4</v>
      </c>
      <c r="F41" s="30">
        <v>2</v>
      </c>
      <c r="G41" s="29">
        <v>9</v>
      </c>
      <c r="H41" s="8">
        <v>4</v>
      </c>
      <c r="I41" s="3" t="s">
        <v>5</v>
      </c>
      <c r="J41" s="8">
        <v>1</v>
      </c>
      <c r="K41" s="32">
        <v>3</v>
      </c>
      <c r="M41" s="34">
        <v>7</v>
      </c>
      <c r="N41" s="77" t="s">
        <v>13</v>
      </c>
      <c r="O41" s="77"/>
      <c r="P41" s="77"/>
      <c r="Q41" s="77"/>
      <c r="R41" s="7"/>
    </row>
    <row r="42" spans="1:18" ht="20.100000000000001" customHeight="1" thickBot="1" x14ac:dyDescent="0.3">
      <c r="A42" s="4">
        <v>0.89166666666666705</v>
      </c>
      <c r="B42" s="37">
        <v>6</v>
      </c>
      <c r="C42" s="8">
        <v>1</v>
      </c>
      <c r="D42" s="3" t="s">
        <v>5</v>
      </c>
      <c r="E42" s="8">
        <v>5</v>
      </c>
      <c r="F42" s="35">
        <v>5</v>
      </c>
      <c r="G42" s="27">
        <v>1</v>
      </c>
      <c r="H42" s="8">
        <v>1</v>
      </c>
      <c r="I42" s="3" t="s">
        <v>5</v>
      </c>
      <c r="J42" s="8">
        <v>3</v>
      </c>
      <c r="K42" s="34">
        <v>7</v>
      </c>
      <c r="M42" s="36">
        <v>8</v>
      </c>
      <c r="N42" s="78" t="s">
        <v>29</v>
      </c>
      <c r="O42" s="78"/>
      <c r="P42" s="78"/>
      <c r="Q42" s="78"/>
      <c r="R42" s="7"/>
    </row>
    <row r="43" spans="1:18" ht="20.100000000000001" customHeight="1" thickBot="1" x14ac:dyDescent="0.3">
      <c r="A43" s="4">
        <v>0.90347222222222201</v>
      </c>
      <c r="B43" s="30">
        <v>2</v>
      </c>
      <c r="C43" s="8">
        <v>5</v>
      </c>
      <c r="D43" s="3" t="s">
        <v>5</v>
      </c>
      <c r="E43" s="8">
        <v>3</v>
      </c>
      <c r="F43" s="32">
        <v>3</v>
      </c>
      <c r="G43" s="36">
        <v>8</v>
      </c>
      <c r="H43" s="8">
        <v>0</v>
      </c>
      <c r="I43" s="3" t="s">
        <v>5</v>
      </c>
      <c r="J43" s="8">
        <v>1</v>
      </c>
      <c r="K43" s="33">
        <v>4</v>
      </c>
      <c r="M43" s="29">
        <v>9</v>
      </c>
      <c r="N43" s="78" t="s">
        <v>30</v>
      </c>
      <c r="O43" s="78"/>
      <c r="P43" s="78"/>
      <c r="Q43" s="78"/>
      <c r="R43" s="7"/>
    </row>
    <row r="44" spans="1:18" ht="20.100000000000001" customHeight="1" thickBot="1" x14ac:dyDescent="0.3">
      <c r="A44" s="4">
        <v>0.91527777777777797</v>
      </c>
      <c r="B44" s="29">
        <v>9</v>
      </c>
      <c r="C44" s="8">
        <v>2</v>
      </c>
      <c r="D44" s="3" t="s">
        <v>5</v>
      </c>
      <c r="E44" s="8">
        <v>7</v>
      </c>
      <c r="F44" s="34">
        <v>7</v>
      </c>
      <c r="G44" s="27">
        <v>1</v>
      </c>
      <c r="H44" s="8">
        <v>0</v>
      </c>
      <c r="I44" s="3" t="s">
        <v>5</v>
      </c>
      <c r="J44" s="8">
        <v>6</v>
      </c>
      <c r="K44" s="37">
        <v>6</v>
      </c>
      <c r="M44" s="7"/>
      <c r="N44" s="7"/>
      <c r="O44" s="7"/>
      <c r="P44" s="7"/>
      <c r="Q44" s="7"/>
      <c r="R44" s="7"/>
    </row>
    <row r="45" spans="1:18" ht="20.100000000000001" customHeight="1" x14ac:dyDescent="0.25">
      <c r="A45" s="4">
        <v>0.92708333333333404</v>
      </c>
      <c r="B45" s="96" t="s">
        <v>51</v>
      </c>
      <c r="C45" s="96"/>
      <c r="D45" s="96"/>
      <c r="E45" s="96"/>
      <c r="F45" s="96"/>
      <c r="G45" s="96"/>
      <c r="H45" s="96"/>
      <c r="I45" s="96"/>
      <c r="J45" s="96"/>
      <c r="K45" s="96"/>
      <c r="M45" s="7"/>
      <c r="N45" s="7"/>
      <c r="O45" s="7"/>
      <c r="P45" s="7"/>
      <c r="Q45" s="7"/>
      <c r="R45" s="7"/>
    </row>
    <row r="46" spans="1:18" ht="20.100000000000001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M46" s="7"/>
      <c r="N46" s="7"/>
      <c r="O46" s="7"/>
      <c r="P46" s="7"/>
      <c r="Q46" s="7"/>
      <c r="R46" s="7"/>
    </row>
    <row r="47" spans="1:18" ht="20.100000000000001" customHeight="1" x14ac:dyDescent="0.25">
      <c r="B47" s="80" t="s">
        <v>69</v>
      </c>
      <c r="C47" s="80"/>
      <c r="D47" s="80"/>
      <c r="E47" s="80"/>
      <c r="F47" s="80"/>
      <c r="G47" s="80"/>
      <c r="H47" s="80"/>
      <c r="I47" s="80"/>
      <c r="J47" s="80"/>
      <c r="K47" s="80"/>
      <c r="M47" s="7"/>
      <c r="N47" s="7"/>
      <c r="O47" s="7"/>
      <c r="P47" s="7"/>
      <c r="Q47" s="7"/>
      <c r="R47" s="7"/>
    </row>
    <row r="48" spans="1:18" ht="20.100000000000001" customHeight="1" x14ac:dyDescent="0.25">
      <c r="B48" s="80" t="s">
        <v>70</v>
      </c>
      <c r="C48" s="80"/>
      <c r="D48" s="80"/>
      <c r="E48" s="80"/>
      <c r="F48" s="80"/>
      <c r="G48" s="80" t="s">
        <v>71</v>
      </c>
      <c r="H48" s="80"/>
      <c r="I48" s="80"/>
      <c r="J48" s="80"/>
      <c r="K48" s="80"/>
      <c r="M48" s="7"/>
      <c r="N48" s="7"/>
      <c r="O48" s="7"/>
      <c r="P48" s="7"/>
      <c r="Q48" s="7"/>
      <c r="R48" s="7"/>
    </row>
    <row r="49" spans="2:18" ht="20.100000000000001" customHeight="1" x14ac:dyDescent="0.25">
      <c r="B49" s="80" t="s">
        <v>32</v>
      </c>
      <c r="C49" s="80"/>
      <c r="D49" s="80"/>
      <c r="E49" s="80"/>
      <c r="F49" s="80"/>
      <c r="G49" s="80" t="s">
        <v>32</v>
      </c>
      <c r="H49" s="80"/>
      <c r="I49" s="80"/>
      <c r="J49" s="80"/>
      <c r="K49" s="80"/>
      <c r="M49" s="7"/>
      <c r="N49" s="7"/>
      <c r="O49" s="7"/>
      <c r="P49" s="7"/>
      <c r="Q49" s="7"/>
      <c r="R49" s="7"/>
    </row>
    <row r="50" spans="2:18" ht="20.100000000000001" customHeight="1" x14ac:dyDescent="0.25">
      <c r="M50" s="7"/>
      <c r="N50" s="7"/>
      <c r="O50" s="7"/>
      <c r="P50" s="7"/>
      <c r="Q50" s="7"/>
      <c r="R50" s="7"/>
    </row>
    <row r="51" spans="2:18" ht="20.100000000000001" customHeight="1" x14ac:dyDescent="0.25">
      <c r="M51" s="7"/>
      <c r="N51" s="7"/>
      <c r="O51" s="7"/>
      <c r="P51" s="7"/>
      <c r="Q51" s="7"/>
      <c r="R51" s="7"/>
    </row>
    <row r="52" spans="2:18" ht="20.100000000000001" customHeight="1" x14ac:dyDescent="0.25"/>
    <row r="53" spans="2:18" ht="20.100000000000001" customHeight="1" x14ac:dyDescent="0.25"/>
    <row r="54" spans="2:18" ht="20.100000000000001" customHeight="1" x14ac:dyDescent="0.25"/>
    <row r="55" spans="2:18" ht="20.100000000000001" customHeight="1" x14ac:dyDescent="0.25"/>
    <row r="56" spans="2:18" ht="20.100000000000001" customHeight="1" x14ac:dyDescent="0.25"/>
    <row r="57" spans="2:18" ht="20.100000000000001" customHeight="1" x14ac:dyDescent="0.25"/>
    <row r="58" spans="2:18" ht="20.100000000000001" customHeight="1" x14ac:dyDescent="0.25"/>
    <row r="59" spans="2:18" ht="20.100000000000001" customHeight="1" x14ac:dyDescent="0.25"/>
    <row r="60" spans="2:18" ht="20.100000000000001" customHeight="1" x14ac:dyDescent="0.25"/>
    <row r="61" spans="2:18" ht="20.100000000000001" customHeight="1" x14ac:dyDescent="0.25"/>
    <row r="62" spans="2:18" ht="20.100000000000001" customHeight="1" x14ac:dyDescent="0.25"/>
    <row r="63" spans="2:18" ht="20.100000000000001" customHeight="1" x14ac:dyDescent="0.25"/>
    <row r="64" spans="2:18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53">
    <mergeCell ref="B47:K47"/>
    <mergeCell ref="B48:F48"/>
    <mergeCell ref="G48:K48"/>
    <mergeCell ref="B49:F49"/>
    <mergeCell ref="G49:K49"/>
    <mergeCell ref="N43:Q43"/>
    <mergeCell ref="B45:K45"/>
    <mergeCell ref="N41:Q41"/>
    <mergeCell ref="N42:Q42"/>
    <mergeCell ref="M5:S5"/>
    <mergeCell ref="M6:S6"/>
    <mergeCell ref="M31:S31"/>
    <mergeCell ref="M32:S32"/>
    <mergeCell ref="N36:Q36"/>
    <mergeCell ref="N37:Q37"/>
    <mergeCell ref="N38:Q38"/>
    <mergeCell ref="B39:K39"/>
    <mergeCell ref="N39:Q39"/>
    <mergeCell ref="N40:Q40"/>
    <mergeCell ref="B30:F30"/>
    <mergeCell ref="B31:K31"/>
    <mergeCell ref="B32:K32"/>
    <mergeCell ref="N34:Q34"/>
    <mergeCell ref="N35:Q35"/>
    <mergeCell ref="N24:Q24"/>
    <mergeCell ref="N25:Q25"/>
    <mergeCell ref="N26:Q26"/>
    <mergeCell ref="N27:Q27"/>
    <mergeCell ref="N28:Q28"/>
    <mergeCell ref="N29:Q29"/>
    <mergeCell ref="B18:K18"/>
    <mergeCell ref="N18:Q18"/>
    <mergeCell ref="B19:K19"/>
    <mergeCell ref="N19:Q19"/>
    <mergeCell ref="N22:Q22"/>
    <mergeCell ref="N23:Q23"/>
    <mergeCell ref="N11:Q11"/>
    <mergeCell ref="N13:Q13"/>
    <mergeCell ref="N14:Q14"/>
    <mergeCell ref="N15:Q15"/>
    <mergeCell ref="N16:Q16"/>
    <mergeCell ref="G17:K17"/>
    <mergeCell ref="N17:Q17"/>
    <mergeCell ref="B6:K6"/>
    <mergeCell ref="N8:Q8"/>
    <mergeCell ref="N9:Q9"/>
    <mergeCell ref="N10:Q10"/>
    <mergeCell ref="B5:K5"/>
    <mergeCell ref="A1:K1"/>
    <mergeCell ref="B2:F2"/>
    <mergeCell ref="G2:K2"/>
    <mergeCell ref="B3:K3"/>
    <mergeCell ref="B4:K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9FA35-FC52-4452-8437-23215DDF0DFF}">
  <sheetPr codeName="Tabelle8"/>
  <dimension ref="A1:V113"/>
  <sheetViews>
    <sheetView zoomScaleNormal="100" workbookViewId="0">
      <selection sqref="A1:K1"/>
    </sheetView>
  </sheetViews>
  <sheetFormatPr baseColWidth="10" defaultRowHeight="15" x14ac:dyDescent="0.25"/>
  <cols>
    <col min="1" max="1" width="11.28515625" customWidth="1"/>
    <col min="2" max="3" width="7.7109375" customWidth="1"/>
    <col min="4" max="4" width="1.7109375" customWidth="1"/>
    <col min="5" max="8" width="7.7109375" customWidth="1"/>
    <col min="9" max="9" width="1.7109375" customWidth="1"/>
    <col min="10" max="11" width="7.7109375" customWidth="1"/>
    <col min="13" max="14" width="7.7109375" customWidth="1"/>
    <col min="15" max="15" width="3.28515625" customWidth="1"/>
  </cols>
  <sheetData>
    <row r="1" spans="1:22" ht="39.950000000000003" customHeight="1" thickBot="1" x14ac:dyDescent="0.3">
      <c r="A1" s="84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2" ht="20.100000000000001" customHeight="1" thickBot="1" x14ac:dyDescent="0.4">
      <c r="A2" s="5" t="s">
        <v>0</v>
      </c>
      <c r="B2" s="86" t="s">
        <v>6</v>
      </c>
      <c r="C2" s="87"/>
      <c r="D2" s="87"/>
      <c r="E2" s="87"/>
      <c r="F2" s="88"/>
      <c r="G2" s="86" t="s">
        <v>7</v>
      </c>
      <c r="H2" s="87"/>
      <c r="I2" s="87"/>
      <c r="J2" s="87"/>
      <c r="K2" s="88"/>
    </row>
    <row r="3" spans="1:22" ht="20.100000000000001" customHeight="1" thickBot="1" x14ac:dyDescent="0.3">
      <c r="A3" s="4">
        <v>0.45833333333333331</v>
      </c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100000000000001" customHeight="1" thickBot="1" x14ac:dyDescent="0.3">
      <c r="A4" s="4">
        <v>0.47222222222222227</v>
      </c>
      <c r="B4" s="89" t="s">
        <v>2</v>
      </c>
      <c r="C4" s="90"/>
      <c r="D4" s="90"/>
      <c r="E4" s="90"/>
      <c r="F4" s="90"/>
      <c r="G4" s="90"/>
      <c r="H4" s="90"/>
      <c r="I4" s="90"/>
      <c r="J4" s="90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.100000000000001" customHeight="1" thickBot="1" x14ac:dyDescent="0.3">
      <c r="A5" s="4">
        <v>0.47916666666666669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1"/>
      <c r="L5" s="1"/>
      <c r="M5" s="97" t="s">
        <v>44</v>
      </c>
      <c r="N5" s="97"/>
      <c r="O5" s="97"/>
      <c r="P5" s="97"/>
      <c r="Q5" s="97"/>
      <c r="R5" s="97"/>
      <c r="S5" s="97"/>
      <c r="T5" s="1"/>
      <c r="U5" s="1"/>
      <c r="V5" s="1"/>
    </row>
    <row r="6" spans="1:22" ht="20.100000000000001" customHeight="1" thickBot="1" x14ac:dyDescent="0.4">
      <c r="A6" s="4">
        <v>0.48958333333333331</v>
      </c>
      <c r="B6" s="98" t="s">
        <v>4</v>
      </c>
      <c r="C6" s="82"/>
      <c r="D6" s="82"/>
      <c r="E6" s="82"/>
      <c r="F6" s="99"/>
      <c r="G6" s="99"/>
      <c r="H6" s="82"/>
      <c r="I6" s="82"/>
      <c r="J6" s="82"/>
      <c r="K6" s="100"/>
      <c r="L6" s="2"/>
      <c r="M6" s="97" t="s">
        <v>45</v>
      </c>
      <c r="N6" s="97"/>
      <c r="O6" s="97"/>
      <c r="P6" s="97"/>
      <c r="Q6" s="97"/>
      <c r="R6" s="97"/>
      <c r="S6" s="97"/>
      <c r="T6" s="2"/>
      <c r="U6" s="2"/>
      <c r="V6" s="2"/>
    </row>
    <row r="7" spans="1:22" ht="20.100000000000001" customHeight="1" thickBot="1" x14ac:dyDescent="0.3">
      <c r="A7" s="12">
        <v>0.5</v>
      </c>
      <c r="B7" s="19" t="s">
        <v>24</v>
      </c>
      <c r="C7" s="13">
        <v>2</v>
      </c>
      <c r="D7" s="3" t="s">
        <v>5</v>
      </c>
      <c r="E7" s="18">
        <v>3</v>
      </c>
      <c r="F7" s="27" t="s">
        <v>23</v>
      </c>
      <c r="G7" s="25" t="s">
        <v>35</v>
      </c>
      <c r="H7" s="13">
        <v>2</v>
      </c>
      <c r="I7" s="3" t="s">
        <v>5</v>
      </c>
      <c r="J7" s="18">
        <v>0</v>
      </c>
      <c r="K7" s="22" t="s">
        <v>36</v>
      </c>
    </row>
    <row r="8" spans="1:22" ht="20.100000000000001" customHeight="1" thickBot="1" x14ac:dyDescent="0.3">
      <c r="A8" s="12">
        <v>0.51041666666666696</v>
      </c>
      <c r="B8" s="33" t="s">
        <v>34</v>
      </c>
      <c r="C8" s="13">
        <v>4</v>
      </c>
      <c r="D8" s="3" t="s">
        <v>5</v>
      </c>
      <c r="E8" s="18">
        <v>3</v>
      </c>
      <c r="F8" s="28" t="s">
        <v>26</v>
      </c>
      <c r="G8" s="34" t="s">
        <v>36</v>
      </c>
      <c r="H8" s="13">
        <v>0</v>
      </c>
      <c r="I8" s="3" t="s">
        <v>5</v>
      </c>
      <c r="J8" s="18">
        <v>1</v>
      </c>
      <c r="K8" s="30" t="s">
        <v>28</v>
      </c>
      <c r="N8" s="79" t="s">
        <v>21</v>
      </c>
      <c r="O8" s="80"/>
      <c r="P8" s="80"/>
      <c r="Q8" s="80"/>
    </row>
    <row r="9" spans="1:22" ht="20.100000000000001" customHeight="1" thickBot="1" x14ac:dyDescent="0.3">
      <c r="A9" s="12">
        <v>0.52083333333333404</v>
      </c>
      <c r="B9" s="32" t="s">
        <v>25</v>
      </c>
      <c r="C9" s="13">
        <v>4</v>
      </c>
      <c r="D9" s="3" t="s">
        <v>5</v>
      </c>
      <c r="E9" s="18">
        <v>1</v>
      </c>
      <c r="F9" s="29" t="s">
        <v>24</v>
      </c>
      <c r="G9" s="23" t="s">
        <v>35</v>
      </c>
      <c r="H9" s="13">
        <v>2</v>
      </c>
      <c r="I9" s="3" t="s">
        <v>5</v>
      </c>
      <c r="J9" s="18">
        <v>5</v>
      </c>
      <c r="K9" s="16" t="s">
        <v>27</v>
      </c>
      <c r="M9" s="27" t="s">
        <v>23</v>
      </c>
      <c r="N9" s="77" t="s">
        <v>29</v>
      </c>
      <c r="O9" s="77"/>
      <c r="P9" s="77"/>
      <c r="Q9" s="77"/>
    </row>
    <row r="10" spans="1:22" ht="20.100000000000001" customHeight="1" thickBot="1" x14ac:dyDescent="0.3">
      <c r="A10" s="12">
        <v>0.531250000000001</v>
      </c>
      <c r="B10" s="20" t="s">
        <v>34</v>
      </c>
      <c r="C10" s="13">
        <v>4</v>
      </c>
      <c r="D10" s="3" t="s">
        <v>5</v>
      </c>
      <c r="E10" s="18">
        <v>2</v>
      </c>
      <c r="F10" s="30" t="s">
        <v>28</v>
      </c>
      <c r="G10" s="34" t="s">
        <v>36</v>
      </c>
      <c r="H10" s="13">
        <v>4</v>
      </c>
      <c r="I10" s="3" t="s">
        <v>5</v>
      </c>
      <c r="J10" s="18">
        <v>3</v>
      </c>
      <c r="K10" s="31" t="s">
        <v>27</v>
      </c>
      <c r="M10" s="29" t="s">
        <v>24</v>
      </c>
      <c r="N10" s="77" t="s">
        <v>30</v>
      </c>
      <c r="O10" s="77"/>
      <c r="P10" s="77"/>
      <c r="Q10" s="77"/>
    </row>
    <row r="11" spans="1:22" ht="20.100000000000001" customHeight="1" thickBot="1" x14ac:dyDescent="0.3">
      <c r="A11" s="12">
        <v>0.54166666666666796</v>
      </c>
      <c r="B11" s="32" t="s">
        <v>25</v>
      </c>
      <c r="C11" s="13">
        <v>3</v>
      </c>
      <c r="D11" s="3" t="s">
        <v>5</v>
      </c>
      <c r="E11" s="18">
        <v>4</v>
      </c>
      <c r="F11" s="27" t="s">
        <v>23</v>
      </c>
      <c r="G11" s="14" t="s">
        <v>26</v>
      </c>
      <c r="H11" s="13">
        <v>1</v>
      </c>
      <c r="I11" s="3" t="s">
        <v>5</v>
      </c>
      <c r="J11" s="18">
        <v>0</v>
      </c>
      <c r="K11" s="23" t="s">
        <v>35</v>
      </c>
      <c r="M11" s="32" t="s">
        <v>25</v>
      </c>
      <c r="N11" s="77" t="s">
        <v>10</v>
      </c>
      <c r="O11" s="77"/>
      <c r="P11" s="77"/>
      <c r="Q11" s="77"/>
    </row>
    <row r="12" spans="1:22" ht="20.100000000000001" customHeight="1" thickBot="1" x14ac:dyDescent="0.3">
      <c r="A12" s="12">
        <v>0.55208333333333504</v>
      </c>
      <c r="B12" s="16" t="s">
        <v>27</v>
      </c>
      <c r="C12" s="13">
        <v>5</v>
      </c>
      <c r="D12" s="3" t="s">
        <v>5</v>
      </c>
      <c r="E12" s="18">
        <v>3</v>
      </c>
      <c r="F12" s="30" t="s">
        <v>28</v>
      </c>
      <c r="G12" s="34" t="s">
        <v>36</v>
      </c>
      <c r="H12" s="13">
        <v>1</v>
      </c>
      <c r="I12" s="3" t="s">
        <v>5</v>
      </c>
      <c r="J12" s="18">
        <v>3</v>
      </c>
      <c r="K12" s="33" t="s">
        <v>34</v>
      </c>
      <c r="M12" s="11"/>
      <c r="N12" s="9"/>
      <c r="O12" s="9"/>
      <c r="P12" s="9"/>
      <c r="Q12" s="9"/>
    </row>
    <row r="13" spans="1:22" ht="20.100000000000001" customHeight="1" thickBot="1" x14ac:dyDescent="0.3">
      <c r="A13" s="12">
        <v>0.562500000000002</v>
      </c>
      <c r="B13" s="27" t="s">
        <v>23</v>
      </c>
      <c r="C13" s="13">
        <v>6</v>
      </c>
      <c r="D13" s="3" t="s">
        <v>5</v>
      </c>
      <c r="E13" s="18">
        <v>2</v>
      </c>
      <c r="F13" s="29" t="s">
        <v>24</v>
      </c>
      <c r="G13" s="15" t="s">
        <v>28</v>
      </c>
      <c r="H13" s="13">
        <v>4</v>
      </c>
      <c r="I13" s="3" t="s">
        <v>5</v>
      </c>
      <c r="J13" s="18">
        <v>2</v>
      </c>
      <c r="K13" s="14" t="s">
        <v>26</v>
      </c>
      <c r="N13" s="79" t="s">
        <v>22</v>
      </c>
      <c r="O13" s="80"/>
      <c r="P13" s="80"/>
      <c r="Q13" s="80"/>
    </row>
    <row r="14" spans="1:22" ht="20.100000000000001" customHeight="1" thickBot="1" x14ac:dyDescent="0.3">
      <c r="A14" s="12">
        <v>0.57291666666666896</v>
      </c>
      <c r="B14" s="20" t="s">
        <v>34</v>
      </c>
      <c r="C14" s="13">
        <v>6</v>
      </c>
      <c r="D14" s="3" t="s">
        <v>5</v>
      </c>
      <c r="E14" s="18">
        <v>1</v>
      </c>
      <c r="F14" s="31" t="s">
        <v>27</v>
      </c>
      <c r="G14" s="28" t="s">
        <v>26</v>
      </c>
      <c r="H14" s="13">
        <v>2</v>
      </c>
      <c r="I14" s="3" t="s">
        <v>5</v>
      </c>
      <c r="J14" s="18">
        <v>1</v>
      </c>
      <c r="K14" s="34" t="s">
        <v>36</v>
      </c>
      <c r="M14" s="28" t="s">
        <v>26</v>
      </c>
      <c r="N14" s="77" t="s">
        <v>29</v>
      </c>
      <c r="O14" s="77"/>
      <c r="P14" s="77"/>
      <c r="Q14" s="77"/>
    </row>
    <row r="15" spans="1:22" ht="20.100000000000001" customHeight="1" thickBot="1" x14ac:dyDescent="0.3">
      <c r="A15" s="12">
        <v>0.58333333333333603</v>
      </c>
      <c r="B15" s="29" t="s">
        <v>24</v>
      </c>
      <c r="C15" s="13">
        <v>6</v>
      </c>
      <c r="D15" s="3" t="s">
        <v>5</v>
      </c>
      <c r="E15" s="18">
        <v>0</v>
      </c>
      <c r="F15" s="32" t="s">
        <v>25</v>
      </c>
      <c r="G15" s="30" t="s">
        <v>28</v>
      </c>
      <c r="H15" s="13">
        <v>1</v>
      </c>
      <c r="I15" s="3" t="s">
        <v>5</v>
      </c>
      <c r="J15" s="18">
        <v>4</v>
      </c>
      <c r="K15" s="35" t="s">
        <v>35</v>
      </c>
      <c r="M15" s="31" t="s">
        <v>27</v>
      </c>
      <c r="N15" s="77" t="s">
        <v>30</v>
      </c>
      <c r="O15" s="77"/>
      <c r="P15" s="77"/>
      <c r="Q15" s="77"/>
    </row>
    <row r="16" spans="1:22" ht="20.100000000000001" customHeight="1" thickBot="1" x14ac:dyDescent="0.3">
      <c r="A16" s="12">
        <v>0.593750000000003</v>
      </c>
      <c r="B16" s="31" t="s">
        <v>27</v>
      </c>
      <c r="C16" s="13">
        <v>3</v>
      </c>
      <c r="D16" s="3" t="s">
        <v>5</v>
      </c>
      <c r="E16" s="18">
        <v>4</v>
      </c>
      <c r="F16" s="28" t="s">
        <v>26</v>
      </c>
      <c r="G16" s="26" t="s">
        <v>35</v>
      </c>
      <c r="H16" s="13">
        <v>1</v>
      </c>
      <c r="I16" s="3" t="s">
        <v>5</v>
      </c>
      <c r="J16" s="18">
        <v>3</v>
      </c>
      <c r="K16" s="24" t="s">
        <v>34</v>
      </c>
      <c r="M16" s="30" t="s">
        <v>28</v>
      </c>
      <c r="N16" s="77" t="s">
        <v>10</v>
      </c>
      <c r="O16" s="77"/>
      <c r="P16" s="77"/>
      <c r="Q16" s="77"/>
    </row>
    <row r="17" spans="1:19" ht="20.100000000000001" customHeight="1" thickBot="1" x14ac:dyDescent="0.3">
      <c r="A17" s="12">
        <v>0.60416666666666996</v>
      </c>
      <c r="B17" s="21" t="s">
        <v>23</v>
      </c>
      <c r="C17" s="13">
        <v>4</v>
      </c>
      <c r="D17" s="3" t="s">
        <v>5</v>
      </c>
      <c r="E17" s="18">
        <v>0</v>
      </c>
      <c r="F17" s="17" t="s">
        <v>25</v>
      </c>
      <c r="G17" s="69" t="s">
        <v>19</v>
      </c>
      <c r="H17" s="70"/>
      <c r="I17" s="70"/>
      <c r="J17" s="70"/>
      <c r="K17" s="71"/>
      <c r="M17" s="33" t="s">
        <v>34</v>
      </c>
      <c r="N17" s="77" t="s">
        <v>31</v>
      </c>
      <c r="O17" s="77"/>
      <c r="P17" s="77"/>
      <c r="Q17" s="77"/>
    </row>
    <row r="18" spans="1:19" ht="20.100000000000001" customHeight="1" thickBot="1" x14ac:dyDescent="0.3">
      <c r="A18" s="4">
        <v>0.61458333333333703</v>
      </c>
      <c r="B18" s="92" t="s">
        <v>18</v>
      </c>
      <c r="C18" s="93"/>
      <c r="D18" s="93"/>
      <c r="E18" s="93"/>
      <c r="F18" s="93"/>
      <c r="G18" s="93"/>
      <c r="H18" s="93"/>
      <c r="I18" s="93"/>
      <c r="J18" s="93"/>
      <c r="K18" s="94"/>
      <c r="M18" s="35" t="s">
        <v>35</v>
      </c>
      <c r="N18" s="77" t="s">
        <v>32</v>
      </c>
      <c r="O18" s="77"/>
      <c r="P18" s="77"/>
      <c r="Q18" s="77"/>
    </row>
    <row r="19" spans="1:19" ht="20.100000000000001" customHeight="1" thickBot="1" x14ac:dyDescent="0.3">
      <c r="A19" s="4">
        <v>0.62847222222222221</v>
      </c>
      <c r="B19" s="95" t="s">
        <v>17</v>
      </c>
      <c r="C19" s="90"/>
      <c r="D19" s="90"/>
      <c r="E19" s="90"/>
      <c r="F19" s="90"/>
      <c r="G19" s="90"/>
      <c r="H19" s="90"/>
      <c r="I19" s="90"/>
      <c r="J19" s="90"/>
      <c r="K19" s="91"/>
      <c r="M19" s="34" t="s">
        <v>36</v>
      </c>
      <c r="N19" s="77" t="s">
        <v>13</v>
      </c>
      <c r="O19" s="77"/>
      <c r="P19" s="77"/>
      <c r="Q19" s="77"/>
    </row>
    <row r="20" spans="1:19" ht="20.100000000000001" customHeight="1" thickBot="1" x14ac:dyDescent="0.3">
      <c r="A20" s="12">
        <v>0.64236111111111105</v>
      </c>
      <c r="B20" s="35" t="s">
        <v>41</v>
      </c>
      <c r="C20" s="13">
        <v>5</v>
      </c>
      <c r="D20" s="3" t="s">
        <v>5</v>
      </c>
      <c r="E20" s="8">
        <v>1</v>
      </c>
      <c r="F20" s="34" t="s">
        <v>42</v>
      </c>
      <c r="G20" s="37" t="s">
        <v>43</v>
      </c>
      <c r="H20" s="8">
        <v>5</v>
      </c>
      <c r="I20" s="3" t="s">
        <v>5</v>
      </c>
      <c r="J20" s="8">
        <v>1</v>
      </c>
      <c r="K20" s="36" t="s">
        <v>37</v>
      </c>
    </row>
    <row r="21" spans="1:19" ht="20.100000000000001" customHeight="1" thickBot="1" x14ac:dyDescent="0.3">
      <c r="A21" s="4">
        <v>0.65277777777777779</v>
      </c>
      <c r="B21" s="29" t="s">
        <v>38</v>
      </c>
      <c r="C21" s="8">
        <v>3</v>
      </c>
      <c r="D21" s="3" t="s">
        <v>5</v>
      </c>
      <c r="E21" s="8">
        <v>1</v>
      </c>
      <c r="F21" s="30" t="s">
        <v>39</v>
      </c>
      <c r="G21" s="33" t="s">
        <v>40</v>
      </c>
      <c r="H21" s="8">
        <v>2</v>
      </c>
      <c r="I21" s="3" t="s">
        <v>5</v>
      </c>
      <c r="J21" s="18">
        <v>3</v>
      </c>
      <c r="K21" s="35" t="s">
        <v>41</v>
      </c>
    </row>
    <row r="22" spans="1:19" ht="20.100000000000001" customHeight="1" thickBot="1" x14ac:dyDescent="0.3">
      <c r="A22" s="4">
        <v>0.66319444444444497</v>
      </c>
      <c r="B22" s="34" t="s">
        <v>42</v>
      </c>
      <c r="C22" s="8">
        <v>1</v>
      </c>
      <c r="D22" s="3" t="s">
        <v>5</v>
      </c>
      <c r="E22" s="8">
        <v>1</v>
      </c>
      <c r="F22" s="37" t="s">
        <v>43</v>
      </c>
      <c r="G22" s="36" t="s">
        <v>37</v>
      </c>
      <c r="H22" s="8">
        <v>7</v>
      </c>
      <c r="I22" s="3" t="s">
        <v>5</v>
      </c>
      <c r="J22" s="8">
        <v>0</v>
      </c>
      <c r="K22" s="29" t="s">
        <v>38</v>
      </c>
      <c r="N22" s="79" t="s">
        <v>33</v>
      </c>
      <c r="O22" s="80"/>
      <c r="P22" s="80"/>
      <c r="Q22" s="80"/>
    </row>
    <row r="23" spans="1:19" ht="20.100000000000001" customHeight="1" thickBot="1" x14ac:dyDescent="0.3">
      <c r="A23" s="4">
        <v>0.67361111111111105</v>
      </c>
      <c r="B23" s="35" t="s">
        <v>41</v>
      </c>
      <c r="C23" s="8">
        <v>2</v>
      </c>
      <c r="D23" s="3" t="s">
        <v>5</v>
      </c>
      <c r="E23" s="8">
        <v>3</v>
      </c>
      <c r="F23" s="37" t="s">
        <v>43</v>
      </c>
      <c r="G23" s="30" t="s">
        <v>39</v>
      </c>
      <c r="H23" s="8">
        <v>1</v>
      </c>
      <c r="I23" s="3" t="s">
        <v>5</v>
      </c>
      <c r="J23" s="8">
        <v>1</v>
      </c>
      <c r="K23" s="33" t="s">
        <v>40</v>
      </c>
      <c r="M23" s="36" t="s">
        <v>37</v>
      </c>
      <c r="N23" s="77" t="s">
        <v>29</v>
      </c>
      <c r="O23" s="77"/>
      <c r="P23" s="77"/>
      <c r="Q23" s="77"/>
    </row>
    <row r="24" spans="1:19" ht="20.100000000000001" customHeight="1" thickBot="1" x14ac:dyDescent="0.3">
      <c r="A24" s="4">
        <v>0.68402777777777801</v>
      </c>
      <c r="B24" s="34" t="s">
        <v>42</v>
      </c>
      <c r="C24" s="8">
        <v>3</v>
      </c>
      <c r="D24" s="3" t="s">
        <v>5</v>
      </c>
      <c r="E24" s="8">
        <v>2</v>
      </c>
      <c r="F24" s="36" t="s">
        <v>37</v>
      </c>
      <c r="G24" s="29" t="s">
        <v>38</v>
      </c>
      <c r="H24" s="8">
        <v>3</v>
      </c>
      <c r="I24" s="3" t="s">
        <v>5</v>
      </c>
      <c r="J24" s="8">
        <v>0</v>
      </c>
      <c r="K24" s="33" t="s">
        <v>40</v>
      </c>
      <c r="M24" s="29" t="s">
        <v>38</v>
      </c>
      <c r="N24" s="77" t="s">
        <v>30</v>
      </c>
      <c r="O24" s="77"/>
      <c r="P24" s="77"/>
      <c r="Q24" s="77"/>
    </row>
    <row r="25" spans="1:19" ht="20.100000000000001" customHeight="1" thickBot="1" x14ac:dyDescent="0.3">
      <c r="A25" s="4">
        <v>0.69444444444444497</v>
      </c>
      <c r="B25" s="36" t="s">
        <v>37</v>
      </c>
      <c r="C25" s="8">
        <v>6</v>
      </c>
      <c r="D25" s="3" t="s">
        <v>5</v>
      </c>
      <c r="E25" s="8">
        <v>6</v>
      </c>
      <c r="F25" s="35" t="s">
        <v>41</v>
      </c>
      <c r="G25" s="37" t="s">
        <v>43</v>
      </c>
      <c r="H25" s="8">
        <v>2</v>
      </c>
      <c r="I25" s="3" t="s">
        <v>5</v>
      </c>
      <c r="J25" s="8">
        <v>1</v>
      </c>
      <c r="K25" s="30" t="s">
        <v>39</v>
      </c>
      <c r="M25" s="30" t="s">
        <v>39</v>
      </c>
      <c r="N25" s="77" t="s">
        <v>10</v>
      </c>
      <c r="O25" s="77"/>
      <c r="P25" s="77"/>
      <c r="Q25" s="77"/>
    </row>
    <row r="26" spans="1:19" ht="20.100000000000001" customHeight="1" thickBot="1" x14ac:dyDescent="0.3">
      <c r="A26" s="4">
        <v>0.70486111111111105</v>
      </c>
      <c r="B26" s="35" t="s">
        <v>41</v>
      </c>
      <c r="C26" s="8">
        <v>2</v>
      </c>
      <c r="D26" s="3" t="s">
        <v>5</v>
      </c>
      <c r="E26" s="8">
        <v>1</v>
      </c>
      <c r="F26" s="29" t="s">
        <v>38</v>
      </c>
      <c r="G26" s="33" t="s">
        <v>40</v>
      </c>
      <c r="H26" s="8">
        <v>1</v>
      </c>
      <c r="I26" s="3" t="s">
        <v>5</v>
      </c>
      <c r="J26" s="8">
        <v>2</v>
      </c>
      <c r="K26" s="34" t="s">
        <v>42</v>
      </c>
      <c r="M26" s="33" t="s">
        <v>40</v>
      </c>
      <c r="N26" s="77" t="s">
        <v>31</v>
      </c>
      <c r="O26" s="77"/>
      <c r="P26" s="77"/>
      <c r="Q26" s="77"/>
    </row>
    <row r="27" spans="1:19" ht="20.100000000000001" customHeight="1" thickBot="1" x14ac:dyDescent="0.3">
      <c r="A27" s="4">
        <v>0.71527777777777801</v>
      </c>
      <c r="B27" s="29" t="s">
        <v>38</v>
      </c>
      <c r="C27" s="8">
        <v>2</v>
      </c>
      <c r="D27" s="3" t="s">
        <v>5</v>
      </c>
      <c r="E27" s="8">
        <v>2</v>
      </c>
      <c r="F27" s="37" t="s">
        <v>43</v>
      </c>
      <c r="G27" s="36" t="s">
        <v>37</v>
      </c>
      <c r="H27" s="8">
        <v>5</v>
      </c>
      <c r="I27" s="3" t="s">
        <v>5</v>
      </c>
      <c r="J27" s="8">
        <v>3</v>
      </c>
      <c r="K27" s="30" t="s">
        <v>39</v>
      </c>
      <c r="M27" s="35" t="s">
        <v>41</v>
      </c>
      <c r="N27" s="77" t="s">
        <v>32</v>
      </c>
      <c r="O27" s="77"/>
      <c r="P27" s="77"/>
      <c r="Q27" s="77"/>
    </row>
    <row r="28" spans="1:19" ht="20.100000000000001" customHeight="1" thickBot="1" x14ac:dyDescent="0.3">
      <c r="A28" s="4">
        <v>0.72569444444444497</v>
      </c>
      <c r="B28" s="37" t="s">
        <v>43</v>
      </c>
      <c r="C28" s="8">
        <v>3</v>
      </c>
      <c r="D28" s="3" t="s">
        <v>5</v>
      </c>
      <c r="E28" s="8">
        <v>1</v>
      </c>
      <c r="F28" s="33" t="s">
        <v>40</v>
      </c>
      <c r="G28" s="30" t="s">
        <v>39</v>
      </c>
      <c r="H28" s="8">
        <v>1</v>
      </c>
      <c r="I28" s="3" t="s">
        <v>5</v>
      </c>
      <c r="J28" s="8">
        <v>7</v>
      </c>
      <c r="K28" s="35" t="s">
        <v>41</v>
      </c>
      <c r="L28" s="6"/>
      <c r="M28" s="34" t="s">
        <v>42</v>
      </c>
      <c r="N28" s="77" t="s">
        <v>13</v>
      </c>
      <c r="O28" s="77"/>
      <c r="P28" s="77"/>
      <c r="Q28" s="77"/>
      <c r="R28" s="6"/>
    </row>
    <row r="29" spans="1:19" ht="20.100000000000001" customHeight="1" thickBot="1" x14ac:dyDescent="0.3">
      <c r="A29" s="4">
        <v>0.73611111111111205</v>
      </c>
      <c r="B29" s="33" t="s">
        <v>40</v>
      </c>
      <c r="C29" s="8">
        <v>0</v>
      </c>
      <c r="D29" s="3" t="s">
        <v>5</v>
      </c>
      <c r="E29" s="8">
        <v>2</v>
      </c>
      <c r="F29" s="36" t="s">
        <v>37</v>
      </c>
      <c r="G29" s="34" t="s">
        <v>42</v>
      </c>
      <c r="H29" s="8">
        <v>5</v>
      </c>
      <c r="I29" s="3" t="s">
        <v>5</v>
      </c>
      <c r="J29" s="8">
        <v>1</v>
      </c>
      <c r="K29" s="29" t="s">
        <v>38</v>
      </c>
      <c r="M29" s="37" t="s">
        <v>43</v>
      </c>
      <c r="N29" s="77" t="s">
        <v>14</v>
      </c>
      <c r="O29" s="77"/>
      <c r="P29" s="77"/>
      <c r="Q29" s="77"/>
    </row>
    <row r="30" spans="1:19" ht="20.100000000000001" customHeight="1" thickBot="1" x14ac:dyDescent="0.3">
      <c r="A30" s="4">
        <v>0.74652777777777801</v>
      </c>
      <c r="B30" s="72" t="s">
        <v>19</v>
      </c>
      <c r="C30" s="70"/>
      <c r="D30" s="70"/>
      <c r="E30" s="70"/>
      <c r="F30" s="73"/>
      <c r="G30" s="30" t="s">
        <v>39</v>
      </c>
      <c r="H30" s="8">
        <v>2</v>
      </c>
      <c r="I30" s="3" t="s">
        <v>5</v>
      </c>
      <c r="J30" s="8">
        <v>3</v>
      </c>
      <c r="K30" s="34" t="s">
        <v>42</v>
      </c>
    </row>
    <row r="31" spans="1:19" ht="20.100000000000001" customHeight="1" thickBot="1" x14ac:dyDescent="0.3">
      <c r="A31" s="4">
        <v>0.75694444444444497</v>
      </c>
      <c r="B31" s="74" t="s">
        <v>3</v>
      </c>
      <c r="C31" s="75"/>
      <c r="D31" s="75"/>
      <c r="E31" s="75"/>
      <c r="F31" s="75"/>
      <c r="G31" s="75"/>
      <c r="H31" s="75"/>
      <c r="I31" s="75"/>
      <c r="J31" s="75"/>
      <c r="K31" s="76"/>
      <c r="M31" s="97" t="s">
        <v>46</v>
      </c>
      <c r="N31" s="97"/>
      <c r="O31" s="97"/>
      <c r="P31" s="97"/>
      <c r="Q31" s="97"/>
      <c r="R31" s="97"/>
      <c r="S31" s="97"/>
    </row>
    <row r="32" spans="1:19" ht="20.100000000000001" customHeight="1" thickBot="1" x14ac:dyDescent="0.3">
      <c r="A32" s="4">
        <v>0.76736111111111205</v>
      </c>
      <c r="B32" s="81" t="s">
        <v>20</v>
      </c>
      <c r="C32" s="82"/>
      <c r="D32" s="82"/>
      <c r="E32" s="82"/>
      <c r="F32" s="82"/>
      <c r="G32" s="82"/>
      <c r="H32" s="82"/>
      <c r="I32" s="82"/>
      <c r="J32" s="82"/>
      <c r="K32" s="83"/>
      <c r="M32" s="97" t="s">
        <v>45</v>
      </c>
      <c r="N32" s="97"/>
      <c r="O32" s="97"/>
      <c r="P32" s="97"/>
      <c r="Q32" s="97"/>
      <c r="R32" s="97"/>
      <c r="S32" s="97"/>
    </row>
    <row r="33" spans="1:18" ht="20.100000000000001" customHeight="1" thickBot="1" x14ac:dyDescent="0.3">
      <c r="A33" s="4">
        <v>0.77777777777777901</v>
      </c>
      <c r="B33" s="32">
        <v>3</v>
      </c>
      <c r="C33" s="8">
        <v>4</v>
      </c>
      <c r="D33" s="3" t="s">
        <v>5</v>
      </c>
      <c r="E33" s="8">
        <v>4</v>
      </c>
      <c r="F33" s="35">
        <v>5</v>
      </c>
      <c r="G33" s="36">
        <v>8</v>
      </c>
      <c r="H33" s="8">
        <v>4</v>
      </c>
      <c r="I33" s="3" t="s">
        <v>5</v>
      </c>
      <c r="J33" s="8">
        <v>2</v>
      </c>
      <c r="K33" s="27">
        <v>1</v>
      </c>
    </row>
    <row r="34" spans="1:18" ht="20.100000000000001" customHeight="1" thickBot="1" x14ac:dyDescent="0.3">
      <c r="A34" s="4">
        <v>0.7895833333333333</v>
      </c>
      <c r="B34" s="34">
        <v>7</v>
      </c>
      <c r="C34" s="8">
        <v>0</v>
      </c>
      <c r="D34" s="3" t="s">
        <v>5</v>
      </c>
      <c r="E34" s="8">
        <v>1</v>
      </c>
      <c r="F34" s="30">
        <v>2</v>
      </c>
      <c r="G34" s="37">
        <v>6</v>
      </c>
      <c r="H34" s="8">
        <v>0</v>
      </c>
      <c r="I34" s="3" t="s">
        <v>5</v>
      </c>
      <c r="J34" s="8">
        <v>4</v>
      </c>
      <c r="K34" s="33">
        <v>4</v>
      </c>
      <c r="N34" s="79" t="s">
        <v>15</v>
      </c>
      <c r="O34" s="80"/>
      <c r="P34" s="80"/>
      <c r="Q34" s="80"/>
    </row>
    <row r="35" spans="1:18" ht="20.100000000000001" customHeight="1" thickBot="1" x14ac:dyDescent="0.3">
      <c r="A35" s="4">
        <v>0.80138888888888804</v>
      </c>
      <c r="B35" s="35">
        <v>5</v>
      </c>
      <c r="C35" s="8">
        <v>0</v>
      </c>
      <c r="D35" s="3" t="s">
        <v>5</v>
      </c>
      <c r="E35" s="8">
        <v>1</v>
      </c>
      <c r="F35" s="36">
        <v>8</v>
      </c>
      <c r="G35" s="32">
        <v>3</v>
      </c>
      <c r="H35" s="8">
        <v>4</v>
      </c>
      <c r="I35" s="3" t="s">
        <v>5</v>
      </c>
      <c r="J35" s="8">
        <v>0</v>
      </c>
      <c r="K35" s="29">
        <v>9</v>
      </c>
      <c r="M35" s="27">
        <v>1</v>
      </c>
      <c r="N35" s="77" t="s">
        <v>9</v>
      </c>
      <c r="O35" s="77"/>
      <c r="P35" s="77"/>
      <c r="Q35" s="77"/>
    </row>
    <row r="36" spans="1:18" ht="20.100000000000001" customHeight="1" thickBot="1" x14ac:dyDescent="0.3">
      <c r="A36" s="4">
        <v>0.813194444444442</v>
      </c>
      <c r="B36" s="27">
        <v>1</v>
      </c>
      <c r="C36" s="8">
        <v>1</v>
      </c>
      <c r="D36" s="3" t="s">
        <v>5</v>
      </c>
      <c r="E36" s="8">
        <v>1</v>
      </c>
      <c r="F36" s="33">
        <v>4</v>
      </c>
      <c r="G36" s="34">
        <v>7</v>
      </c>
      <c r="H36" s="8">
        <v>0</v>
      </c>
      <c r="I36" s="3" t="s">
        <v>5</v>
      </c>
      <c r="J36" s="8">
        <v>3</v>
      </c>
      <c r="K36" s="37">
        <v>6</v>
      </c>
      <c r="L36" s="6"/>
      <c r="M36" s="30">
        <v>2</v>
      </c>
      <c r="N36" s="77" t="s">
        <v>10</v>
      </c>
      <c r="O36" s="77"/>
      <c r="P36" s="77"/>
      <c r="Q36" s="77"/>
    </row>
    <row r="37" spans="1:18" ht="20.100000000000001" customHeight="1" thickBot="1" x14ac:dyDescent="0.3">
      <c r="A37" s="4">
        <v>0.82499999999999596</v>
      </c>
      <c r="B37" s="30">
        <v>2</v>
      </c>
      <c r="C37" s="8">
        <v>5</v>
      </c>
      <c r="D37" s="3" t="s">
        <v>5</v>
      </c>
      <c r="E37" s="8">
        <v>0</v>
      </c>
      <c r="F37" s="29">
        <v>9</v>
      </c>
      <c r="G37" s="36">
        <v>8</v>
      </c>
      <c r="H37" s="8">
        <v>3</v>
      </c>
      <c r="I37" s="3" t="s">
        <v>5</v>
      </c>
      <c r="J37" s="8">
        <v>2</v>
      </c>
      <c r="K37" s="32">
        <v>3</v>
      </c>
      <c r="M37" s="32">
        <v>3</v>
      </c>
      <c r="N37" s="77" t="s">
        <v>11</v>
      </c>
      <c r="O37" s="77"/>
      <c r="P37" s="77"/>
      <c r="Q37" s="77"/>
      <c r="R37" s="7"/>
    </row>
    <row r="38" spans="1:18" ht="20.100000000000001" customHeight="1" thickBot="1" x14ac:dyDescent="0.3">
      <c r="A38" s="4">
        <v>0.83680555555555003</v>
      </c>
      <c r="B38" s="34">
        <v>7</v>
      </c>
      <c r="C38" s="8">
        <v>1</v>
      </c>
      <c r="D38" s="3" t="s">
        <v>5</v>
      </c>
      <c r="E38" s="8">
        <v>1</v>
      </c>
      <c r="F38" s="27">
        <v>1</v>
      </c>
      <c r="G38" s="33">
        <v>4</v>
      </c>
      <c r="H38" s="8">
        <v>0</v>
      </c>
      <c r="I38" s="3" t="s">
        <v>5</v>
      </c>
      <c r="J38" s="8">
        <v>7</v>
      </c>
      <c r="K38" s="35">
        <v>5</v>
      </c>
      <c r="M38" s="33">
        <v>4</v>
      </c>
      <c r="N38" s="77" t="s">
        <v>31</v>
      </c>
      <c r="O38" s="77"/>
      <c r="P38" s="77"/>
      <c r="Q38" s="77"/>
      <c r="R38" s="7"/>
    </row>
    <row r="39" spans="1:18" ht="20.100000000000001" customHeight="1" thickBot="1" x14ac:dyDescent="0.3">
      <c r="A39" s="4">
        <v>0.84861111111110499</v>
      </c>
      <c r="B39" s="81" t="s">
        <v>8</v>
      </c>
      <c r="C39" s="82"/>
      <c r="D39" s="82"/>
      <c r="E39" s="82"/>
      <c r="F39" s="82"/>
      <c r="G39" s="82"/>
      <c r="H39" s="82"/>
      <c r="I39" s="82"/>
      <c r="J39" s="82"/>
      <c r="K39" s="83"/>
      <c r="M39" s="35">
        <v>5</v>
      </c>
      <c r="N39" s="77" t="s">
        <v>32</v>
      </c>
      <c r="O39" s="77"/>
      <c r="P39" s="77"/>
      <c r="Q39" s="77"/>
      <c r="R39" s="7"/>
    </row>
    <row r="40" spans="1:18" ht="20.100000000000001" customHeight="1" thickBot="1" x14ac:dyDescent="0.3">
      <c r="A40" s="4">
        <v>0.86805555555555547</v>
      </c>
      <c r="B40" s="30">
        <v>2</v>
      </c>
      <c r="C40" s="8">
        <v>3</v>
      </c>
      <c r="D40" s="3" t="s">
        <v>5</v>
      </c>
      <c r="E40" s="8">
        <v>0</v>
      </c>
      <c r="F40" s="37">
        <v>6</v>
      </c>
      <c r="G40" s="29">
        <v>9</v>
      </c>
      <c r="H40" s="8">
        <v>3</v>
      </c>
      <c r="I40" s="3" t="s">
        <v>5</v>
      </c>
      <c r="J40" s="8">
        <v>3</v>
      </c>
      <c r="K40" s="36">
        <v>8</v>
      </c>
      <c r="M40" s="37">
        <v>6</v>
      </c>
      <c r="N40" s="77" t="s">
        <v>14</v>
      </c>
      <c r="O40" s="77"/>
      <c r="P40" s="77"/>
      <c r="Q40" s="77"/>
      <c r="R40" s="7"/>
    </row>
    <row r="41" spans="1:18" ht="20.100000000000001" customHeight="1" thickBot="1" x14ac:dyDescent="0.3">
      <c r="A41" s="4">
        <v>0.87986111111111109</v>
      </c>
      <c r="B41" s="35">
        <v>5</v>
      </c>
      <c r="C41" s="8">
        <v>4</v>
      </c>
      <c r="D41" s="3" t="s">
        <v>5</v>
      </c>
      <c r="E41" s="8">
        <v>3</v>
      </c>
      <c r="F41" s="34">
        <v>7</v>
      </c>
      <c r="G41" s="27">
        <v>1</v>
      </c>
      <c r="H41" s="8">
        <v>1</v>
      </c>
      <c r="I41" s="3" t="s">
        <v>5</v>
      </c>
      <c r="J41" s="8">
        <v>3</v>
      </c>
      <c r="K41" s="32">
        <v>3</v>
      </c>
      <c r="M41" s="34">
        <v>7</v>
      </c>
      <c r="N41" s="77" t="s">
        <v>13</v>
      </c>
      <c r="O41" s="77"/>
      <c r="P41" s="77"/>
      <c r="Q41" s="77"/>
      <c r="R41" s="7"/>
    </row>
    <row r="42" spans="1:18" ht="20.100000000000001" customHeight="1" thickBot="1" x14ac:dyDescent="0.3">
      <c r="A42" s="4">
        <v>0.89166666666666705</v>
      </c>
      <c r="B42" s="33">
        <v>4</v>
      </c>
      <c r="C42" s="8">
        <v>1</v>
      </c>
      <c r="D42" s="3" t="s">
        <v>5</v>
      </c>
      <c r="E42" s="8">
        <v>4</v>
      </c>
      <c r="F42" s="30">
        <v>2</v>
      </c>
      <c r="G42" s="37">
        <v>6</v>
      </c>
      <c r="H42" s="8">
        <v>0</v>
      </c>
      <c r="I42" s="3" t="s">
        <v>5</v>
      </c>
      <c r="J42" s="8">
        <v>4</v>
      </c>
      <c r="K42" s="36">
        <v>8</v>
      </c>
      <c r="M42" s="36">
        <v>8</v>
      </c>
      <c r="N42" s="78" t="s">
        <v>29</v>
      </c>
      <c r="O42" s="78"/>
      <c r="P42" s="78"/>
      <c r="Q42" s="78"/>
      <c r="R42" s="7"/>
    </row>
    <row r="43" spans="1:18" ht="20.100000000000001" customHeight="1" thickBot="1" x14ac:dyDescent="0.3">
      <c r="A43" s="4">
        <v>0.90347222222222201</v>
      </c>
      <c r="B43" s="34">
        <v>7</v>
      </c>
      <c r="C43" s="8">
        <v>4</v>
      </c>
      <c r="D43" s="3" t="s">
        <v>5</v>
      </c>
      <c r="E43" s="8">
        <v>1</v>
      </c>
      <c r="F43" s="32">
        <v>3</v>
      </c>
      <c r="G43" s="35">
        <v>5</v>
      </c>
      <c r="H43" s="8">
        <v>5</v>
      </c>
      <c r="I43" s="3" t="s">
        <v>5</v>
      </c>
      <c r="J43" s="8">
        <v>4</v>
      </c>
      <c r="K43" s="29">
        <v>9</v>
      </c>
      <c r="M43" s="29">
        <v>9</v>
      </c>
      <c r="N43" s="78" t="s">
        <v>30</v>
      </c>
      <c r="O43" s="78"/>
      <c r="P43" s="78"/>
      <c r="Q43" s="78"/>
      <c r="R43" s="7"/>
    </row>
    <row r="44" spans="1:18" ht="20.100000000000001" customHeight="1" thickBot="1" x14ac:dyDescent="0.3">
      <c r="A44" s="4">
        <v>0.91527777777777797</v>
      </c>
      <c r="B44" s="30">
        <v>2</v>
      </c>
      <c r="C44" s="8">
        <v>10</v>
      </c>
      <c r="D44" s="3" t="s">
        <v>5</v>
      </c>
      <c r="E44" s="8">
        <v>1</v>
      </c>
      <c r="F44" s="27">
        <v>1</v>
      </c>
      <c r="G44" s="104" t="s">
        <v>19</v>
      </c>
      <c r="H44" s="105"/>
      <c r="I44" s="105"/>
      <c r="J44" s="105"/>
      <c r="K44" s="106"/>
      <c r="M44" s="7"/>
      <c r="N44" s="7"/>
      <c r="O44" s="7"/>
      <c r="P44" s="7"/>
      <c r="Q44" s="7"/>
      <c r="R44" s="7"/>
    </row>
    <row r="45" spans="1:18" ht="20.100000000000001" customHeight="1" x14ac:dyDescent="0.25">
      <c r="A45" s="4">
        <v>0.92708333333333404</v>
      </c>
      <c r="B45" s="96" t="s">
        <v>51</v>
      </c>
      <c r="C45" s="96"/>
      <c r="D45" s="96"/>
      <c r="E45" s="96"/>
      <c r="F45" s="96"/>
      <c r="G45" s="96"/>
      <c r="H45" s="96"/>
      <c r="I45" s="96"/>
      <c r="J45" s="96"/>
      <c r="K45" s="96"/>
      <c r="M45" s="7"/>
      <c r="N45" s="7"/>
      <c r="O45" s="7"/>
      <c r="P45" s="7"/>
      <c r="Q45" s="7"/>
      <c r="R45" s="7"/>
    </row>
    <row r="46" spans="1:18" ht="20.100000000000001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M46" s="7"/>
      <c r="N46" s="7"/>
      <c r="O46" s="7"/>
      <c r="P46" s="7"/>
      <c r="Q46" s="7"/>
      <c r="R46" s="7"/>
    </row>
    <row r="47" spans="1:18" ht="20.100000000000001" customHeight="1" x14ac:dyDescent="0.25">
      <c r="B47" s="80" t="s">
        <v>69</v>
      </c>
      <c r="C47" s="80"/>
      <c r="D47" s="80"/>
      <c r="E47" s="80"/>
      <c r="F47" s="80"/>
      <c r="G47" s="80"/>
      <c r="H47" s="80"/>
      <c r="I47" s="80"/>
      <c r="J47" s="80"/>
      <c r="K47" s="80"/>
      <c r="M47" s="7"/>
      <c r="N47" s="7"/>
      <c r="O47" s="7"/>
      <c r="P47" s="7"/>
      <c r="Q47" s="7"/>
      <c r="R47" s="7"/>
    </row>
    <row r="48" spans="1:18" ht="20.100000000000001" customHeight="1" x14ac:dyDescent="0.25">
      <c r="B48" s="80" t="s">
        <v>70</v>
      </c>
      <c r="C48" s="80"/>
      <c r="D48" s="80"/>
      <c r="E48" s="80"/>
      <c r="F48" s="80"/>
      <c r="G48" s="80" t="s">
        <v>71</v>
      </c>
      <c r="H48" s="80"/>
      <c r="I48" s="80"/>
      <c r="J48" s="80"/>
      <c r="K48" s="80"/>
      <c r="M48" s="7"/>
      <c r="N48" s="7"/>
      <c r="O48" s="7"/>
      <c r="P48" s="7"/>
      <c r="Q48" s="7"/>
      <c r="R48" s="7"/>
    </row>
    <row r="49" spans="2:18" ht="20.100000000000001" customHeight="1" x14ac:dyDescent="0.25">
      <c r="B49" s="80" t="s">
        <v>29</v>
      </c>
      <c r="C49" s="80"/>
      <c r="D49" s="80"/>
      <c r="E49" s="80"/>
      <c r="F49" s="80"/>
      <c r="G49" s="80" t="s">
        <v>30</v>
      </c>
      <c r="H49" s="80"/>
      <c r="I49" s="80"/>
      <c r="J49" s="80"/>
      <c r="K49" s="80"/>
      <c r="M49" s="7"/>
      <c r="N49" s="7"/>
      <c r="O49" s="7"/>
      <c r="P49" s="7"/>
      <c r="Q49" s="7"/>
      <c r="R49" s="7"/>
    </row>
    <row r="50" spans="2:18" ht="20.100000000000001" customHeight="1" x14ac:dyDescent="0.25">
      <c r="M50" s="7"/>
      <c r="N50" s="7"/>
      <c r="O50" s="7"/>
      <c r="P50" s="7"/>
      <c r="Q50" s="7"/>
      <c r="R50" s="7"/>
    </row>
    <row r="51" spans="2:18" ht="20.100000000000001" customHeight="1" x14ac:dyDescent="0.25">
      <c r="M51" s="7"/>
      <c r="N51" s="7"/>
      <c r="O51" s="7"/>
      <c r="P51" s="7"/>
      <c r="Q51" s="7"/>
      <c r="R51" s="7"/>
    </row>
    <row r="52" spans="2:18" ht="20.100000000000001" customHeight="1" x14ac:dyDescent="0.25"/>
    <row r="53" spans="2:18" ht="20.100000000000001" customHeight="1" x14ac:dyDescent="0.25"/>
    <row r="54" spans="2:18" ht="20.100000000000001" customHeight="1" x14ac:dyDescent="0.25"/>
    <row r="55" spans="2:18" ht="20.100000000000001" customHeight="1" x14ac:dyDescent="0.25"/>
    <row r="56" spans="2:18" ht="20.100000000000001" customHeight="1" x14ac:dyDescent="0.25"/>
    <row r="57" spans="2:18" ht="20.100000000000001" customHeight="1" x14ac:dyDescent="0.25"/>
    <row r="58" spans="2:18" ht="20.100000000000001" customHeight="1" x14ac:dyDescent="0.25"/>
    <row r="59" spans="2:18" ht="20.100000000000001" customHeight="1" x14ac:dyDescent="0.25"/>
    <row r="60" spans="2:18" ht="20.100000000000001" customHeight="1" x14ac:dyDescent="0.25"/>
    <row r="61" spans="2:18" ht="20.100000000000001" customHeight="1" x14ac:dyDescent="0.25"/>
    <row r="62" spans="2:18" ht="20.100000000000001" customHeight="1" x14ac:dyDescent="0.25"/>
    <row r="63" spans="2:18" ht="20.100000000000001" customHeight="1" x14ac:dyDescent="0.25"/>
    <row r="64" spans="2:18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54">
    <mergeCell ref="B47:K47"/>
    <mergeCell ref="B48:F48"/>
    <mergeCell ref="G48:K48"/>
    <mergeCell ref="B49:F49"/>
    <mergeCell ref="G49:K49"/>
    <mergeCell ref="B45:K45"/>
    <mergeCell ref="N41:Q41"/>
    <mergeCell ref="N42:Q42"/>
    <mergeCell ref="G44:K44"/>
    <mergeCell ref="M5:S5"/>
    <mergeCell ref="M6:S6"/>
    <mergeCell ref="M31:S31"/>
    <mergeCell ref="M32:S32"/>
    <mergeCell ref="N43:Q43"/>
    <mergeCell ref="N36:Q36"/>
    <mergeCell ref="N37:Q37"/>
    <mergeCell ref="N38:Q38"/>
    <mergeCell ref="B39:K39"/>
    <mergeCell ref="N39:Q39"/>
    <mergeCell ref="N40:Q40"/>
    <mergeCell ref="B30:F30"/>
    <mergeCell ref="B31:K31"/>
    <mergeCell ref="B32:K32"/>
    <mergeCell ref="N34:Q34"/>
    <mergeCell ref="N35:Q35"/>
    <mergeCell ref="N24:Q24"/>
    <mergeCell ref="N25:Q25"/>
    <mergeCell ref="N26:Q26"/>
    <mergeCell ref="N27:Q27"/>
    <mergeCell ref="N28:Q28"/>
    <mergeCell ref="N29:Q29"/>
    <mergeCell ref="B18:K18"/>
    <mergeCell ref="N18:Q18"/>
    <mergeCell ref="B19:K19"/>
    <mergeCell ref="N19:Q19"/>
    <mergeCell ref="N22:Q22"/>
    <mergeCell ref="N23:Q23"/>
    <mergeCell ref="N11:Q11"/>
    <mergeCell ref="N13:Q13"/>
    <mergeCell ref="N14:Q14"/>
    <mergeCell ref="N15:Q15"/>
    <mergeCell ref="N16:Q16"/>
    <mergeCell ref="G17:K17"/>
    <mergeCell ref="N17:Q17"/>
    <mergeCell ref="B6:K6"/>
    <mergeCell ref="N8:Q8"/>
    <mergeCell ref="N9:Q9"/>
    <mergeCell ref="N10:Q10"/>
    <mergeCell ref="B5:K5"/>
    <mergeCell ref="A1:K1"/>
    <mergeCell ref="B2:F2"/>
    <mergeCell ref="G2:K2"/>
    <mergeCell ref="B3:K3"/>
    <mergeCell ref="B4:K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300B-0F07-4852-BDD0-F8AAE982821A}">
  <sheetPr codeName="Tabelle10"/>
  <dimension ref="A1:V113"/>
  <sheetViews>
    <sheetView zoomScaleNormal="100" workbookViewId="0">
      <selection sqref="A1:K1"/>
    </sheetView>
  </sheetViews>
  <sheetFormatPr baseColWidth="10" defaultRowHeight="15" x14ac:dyDescent="0.25"/>
  <cols>
    <col min="1" max="1" width="11.28515625" customWidth="1"/>
    <col min="2" max="3" width="7.7109375" customWidth="1"/>
    <col min="4" max="4" width="1.7109375" customWidth="1"/>
    <col min="5" max="8" width="7.7109375" customWidth="1"/>
    <col min="9" max="9" width="1.7109375" customWidth="1"/>
    <col min="10" max="11" width="7.7109375" customWidth="1"/>
    <col min="13" max="14" width="7.7109375" customWidth="1"/>
    <col min="15" max="15" width="3.28515625" customWidth="1"/>
  </cols>
  <sheetData>
    <row r="1" spans="1:22" ht="39.950000000000003" customHeight="1" thickBot="1" x14ac:dyDescent="0.3">
      <c r="A1" s="84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2" ht="20.100000000000001" customHeight="1" thickBot="1" x14ac:dyDescent="0.4">
      <c r="A2" s="5" t="s">
        <v>0</v>
      </c>
      <c r="B2" s="86" t="s">
        <v>6</v>
      </c>
      <c r="C2" s="87"/>
      <c r="D2" s="87"/>
      <c r="E2" s="87"/>
      <c r="F2" s="88"/>
      <c r="G2" s="86" t="s">
        <v>7</v>
      </c>
      <c r="H2" s="87"/>
      <c r="I2" s="87"/>
      <c r="J2" s="87"/>
      <c r="K2" s="88"/>
    </row>
    <row r="3" spans="1:22" ht="20.100000000000001" customHeight="1" thickBot="1" x14ac:dyDescent="0.3">
      <c r="A3" s="4">
        <v>0.45833333333333331</v>
      </c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100000000000001" customHeight="1" thickBot="1" x14ac:dyDescent="0.3">
      <c r="A4" s="4">
        <v>0.47222222222222227</v>
      </c>
      <c r="B4" s="89" t="s">
        <v>2</v>
      </c>
      <c r="C4" s="90"/>
      <c r="D4" s="90"/>
      <c r="E4" s="90"/>
      <c r="F4" s="90"/>
      <c r="G4" s="90"/>
      <c r="H4" s="90"/>
      <c r="I4" s="90"/>
      <c r="J4" s="90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.100000000000001" customHeight="1" thickBot="1" x14ac:dyDescent="0.3">
      <c r="A5" s="4">
        <v>0.47916666666666669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1"/>
      <c r="L5" s="1"/>
      <c r="M5" s="97" t="s">
        <v>44</v>
      </c>
      <c r="N5" s="97"/>
      <c r="O5" s="97"/>
      <c r="P5" s="97"/>
      <c r="Q5" s="97"/>
      <c r="R5" s="97"/>
      <c r="S5" s="97"/>
      <c r="T5" s="1"/>
      <c r="U5" s="1"/>
      <c r="V5" s="1"/>
    </row>
    <row r="6" spans="1:22" ht="20.100000000000001" customHeight="1" thickBot="1" x14ac:dyDescent="0.4">
      <c r="A6" s="4">
        <v>0.48958333333333331</v>
      </c>
      <c r="B6" s="98" t="s">
        <v>4</v>
      </c>
      <c r="C6" s="82"/>
      <c r="D6" s="82"/>
      <c r="E6" s="82"/>
      <c r="F6" s="99"/>
      <c r="G6" s="99"/>
      <c r="H6" s="82"/>
      <c r="I6" s="82"/>
      <c r="J6" s="82"/>
      <c r="K6" s="100"/>
      <c r="L6" s="2"/>
      <c r="M6" s="97" t="s">
        <v>45</v>
      </c>
      <c r="N6" s="97"/>
      <c r="O6" s="97"/>
      <c r="P6" s="97"/>
      <c r="Q6" s="97"/>
      <c r="R6" s="97"/>
      <c r="S6" s="97"/>
      <c r="T6" s="2"/>
      <c r="U6" s="2"/>
      <c r="V6" s="2"/>
    </row>
    <row r="7" spans="1:22" ht="20.100000000000001" customHeight="1" thickBot="1" x14ac:dyDescent="0.3">
      <c r="A7" s="12">
        <v>0.5</v>
      </c>
      <c r="B7" s="27" t="s">
        <v>23</v>
      </c>
      <c r="C7" s="13">
        <v>6</v>
      </c>
      <c r="D7" s="3" t="s">
        <v>5</v>
      </c>
      <c r="E7" s="18">
        <v>1</v>
      </c>
      <c r="F7" s="19" t="s">
        <v>24</v>
      </c>
      <c r="G7" s="22" t="s">
        <v>36</v>
      </c>
      <c r="H7" s="13">
        <v>0</v>
      </c>
      <c r="I7" s="3" t="s">
        <v>5</v>
      </c>
      <c r="J7" s="18">
        <v>2</v>
      </c>
      <c r="K7" s="25" t="s">
        <v>35</v>
      </c>
    </row>
    <row r="8" spans="1:22" ht="20.100000000000001" customHeight="1" thickBot="1" x14ac:dyDescent="0.3">
      <c r="A8" s="12">
        <v>0.51041666666666696</v>
      </c>
      <c r="B8" s="28" t="s">
        <v>26</v>
      </c>
      <c r="C8" s="13">
        <v>6</v>
      </c>
      <c r="D8" s="3" t="s">
        <v>5</v>
      </c>
      <c r="E8" s="18">
        <v>0</v>
      </c>
      <c r="F8" s="33" t="s">
        <v>34</v>
      </c>
      <c r="G8" s="30" t="s">
        <v>28</v>
      </c>
      <c r="H8" s="13">
        <v>3</v>
      </c>
      <c r="I8" s="3" t="s">
        <v>5</v>
      </c>
      <c r="J8" s="18">
        <v>2</v>
      </c>
      <c r="K8" s="34" t="s">
        <v>36</v>
      </c>
      <c r="N8" s="79" t="s">
        <v>21</v>
      </c>
      <c r="O8" s="80"/>
      <c r="P8" s="80"/>
      <c r="Q8" s="80"/>
    </row>
    <row r="9" spans="1:22" ht="20.100000000000001" customHeight="1" thickBot="1" x14ac:dyDescent="0.3">
      <c r="A9" s="12">
        <v>0.52083333333333404</v>
      </c>
      <c r="B9" s="29" t="s">
        <v>24</v>
      </c>
      <c r="C9" s="13">
        <v>3</v>
      </c>
      <c r="D9" s="3" t="s">
        <v>5</v>
      </c>
      <c r="E9" s="18">
        <v>2</v>
      </c>
      <c r="F9" s="32" t="s">
        <v>25</v>
      </c>
      <c r="G9" s="16" t="s">
        <v>27</v>
      </c>
      <c r="H9" s="13">
        <v>2</v>
      </c>
      <c r="I9" s="3" t="s">
        <v>5</v>
      </c>
      <c r="J9" s="18">
        <v>2</v>
      </c>
      <c r="K9" s="23" t="s">
        <v>35</v>
      </c>
      <c r="M9" s="27" t="s">
        <v>23</v>
      </c>
      <c r="N9" s="77" t="s">
        <v>29</v>
      </c>
      <c r="O9" s="77"/>
      <c r="P9" s="77"/>
      <c r="Q9" s="77"/>
    </row>
    <row r="10" spans="1:22" ht="20.100000000000001" customHeight="1" thickBot="1" x14ac:dyDescent="0.3">
      <c r="A10" s="12">
        <v>0.531250000000001</v>
      </c>
      <c r="B10" s="30" t="s">
        <v>28</v>
      </c>
      <c r="C10" s="13">
        <v>3</v>
      </c>
      <c r="D10" s="3" t="s">
        <v>5</v>
      </c>
      <c r="E10" s="18">
        <v>2</v>
      </c>
      <c r="F10" s="20" t="s">
        <v>34</v>
      </c>
      <c r="G10" s="31" t="s">
        <v>27</v>
      </c>
      <c r="H10" s="13">
        <v>8</v>
      </c>
      <c r="I10" s="3" t="s">
        <v>5</v>
      </c>
      <c r="J10" s="18">
        <v>1</v>
      </c>
      <c r="K10" s="34" t="s">
        <v>36</v>
      </c>
      <c r="M10" s="29" t="s">
        <v>24</v>
      </c>
      <c r="N10" s="77" t="s">
        <v>30</v>
      </c>
      <c r="O10" s="77"/>
      <c r="P10" s="77"/>
      <c r="Q10" s="77"/>
    </row>
    <row r="11" spans="1:22" ht="20.100000000000001" customHeight="1" thickBot="1" x14ac:dyDescent="0.3">
      <c r="A11" s="12">
        <v>0.54166666666666796</v>
      </c>
      <c r="B11" s="27" t="s">
        <v>23</v>
      </c>
      <c r="C11" s="13">
        <v>3</v>
      </c>
      <c r="D11" s="3" t="s">
        <v>5</v>
      </c>
      <c r="E11" s="18">
        <v>2</v>
      </c>
      <c r="F11" s="32" t="s">
        <v>25</v>
      </c>
      <c r="G11" s="23" t="s">
        <v>35</v>
      </c>
      <c r="H11" s="13">
        <v>2</v>
      </c>
      <c r="I11" s="3" t="s">
        <v>5</v>
      </c>
      <c r="J11" s="18">
        <v>3</v>
      </c>
      <c r="K11" s="14" t="s">
        <v>26</v>
      </c>
      <c r="M11" s="32" t="s">
        <v>25</v>
      </c>
      <c r="N11" s="77" t="s">
        <v>10</v>
      </c>
      <c r="O11" s="77"/>
      <c r="P11" s="77"/>
      <c r="Q11" s="77"/>
    </row>
    <row r="12" spans="1:22" ht="20.100000000000001" customHeight="1" thickBot="1" x14ac:dyDescent="0.3">
      <c r="A12" s="12">
        <v>0.55208333333333504</v>
      </c>
      <c r="B12" s="30" t="s">
        <v>28</v>
      </c>
      <c r="C12" s="13">
        <v>2</v>
      </c>
      <c r="D12" s="3" t="s">
        <v>5</v>
      </c>
      <c r="E12" s="18">
        <v>1</v>
      </c>
      <c r="F12" s="16" t="s">
        <v>27</v>
      </c>
      <c r="G12" s="33" t="s">
        <v>34</v>
      </c>
      <c r="H12" s="13">
        <v>5</v>
      </c>
      <c r="I12" s="3" t="s">
        <v>5</v>
      </c>
      <c r="J12" s="18">
        <v>1</v>
      </c>
      <c r="K12" s="34" t="s">
        <v>36</v>
      </c>
      <c r="M12" s="11"/>
      <c r="N12" s="9"/>
      <c r="O12" s="9"/>
      <c r="P12" s="9"/>
      <c r="Q12" s="9"/>
    </row>
    <row r="13" spans="1:22" ht="20.100000000000001" customHeight="1" thickBot="1" x14ac:dyDescent="0.3">
      <c r="A13" s="12">
        <v>0.562500000000002</v>
      </c>
      <c r="B13" s="29" t="s">
        <v>24</v>
      </c>
      <c r="C13" s="13">
        <v>3</v>
      </c>
      <c r="D13" s="3" t="s">
        <v>5</v>
      </c>
      <c r="E13" s="18">
        <v>5</v>
      </c>
      <c r="F13" s="27" t="s">
        <v>23</v>
      </c>
      <c r="G13" s="14" t="s">
        <v>26</v>
      </c>
      <c r="H13" s="13">
        <v>4</v>
      </c>
      <c r="I13" s="3" t="s">
        <v>5</v>
      </c>
      <c r="J13" s="18">
        <v>2</v>
      </c>
      <c r="K13" s="15" t="s">
        <v>28</v>
      </c>
      <c r="N13" s="79" t="s">
        <v>22</v>
      </c>
      <c r="O13" s="80"/>
      <c r="P13" s="80"/>
      <c r="Q13" s="80"/>
    </row>
    <row r="14" spans="1:22" ht="20.100000000000001" customHeight="1" thickBot="1" x14ac:dyDescent="0.3">
      <c r="A14" s="12">
        <v>0.57291666666666896</v>
      </c>
      <c r="B14" s="31" t="s">
        <v>27</v>
      </c>
      <c r="C14" s="13">
        <v>2</v>
      </c>
      <c r="D14" s="3" t="s">
        <v>5</v>
      </c>
      <c r="E14" s="18">
        <v>0</v>
      </c>
      <c r="F14" s="20" t="s">
        <v>34</v>
      </c>
      <c r="G14" s="34" t="s">
        <v>36</v>
      </c>
      <c r="H14" s="13">
        <v>0</v>
      </c>
      <c r="I14" s="3" t="s">
        <v>5</v>
      </c>
      <c r="J14" s="18">
        <v>7</v>
      </c>
      <c r="K14" s="28" t="s">
        <v>26</v>
      </c>
      <c r="M14" s="28" t="s">
        <v>26</v>
      </c>
      <c r="N14" s="77" t="s">
        <v>29</v>
      </c>
      <c r="O14" s="77"/>
      <c r="P14" s="77"/>
      <c r="Q14" s="77"/>
    </row>
    <row r="15" spans="1:22" ht="20.100000000000001" customHeight="1" thickBot="1" x14ac:dyDescent="0.3">
      <c r="A15" s="12">
        <v>0.58333333333333603</v>
      </c>
      <c r="B15" s="32" t="s">
        <v>25</v>
      </c>
      <c r="C15" s="13">
        <v>1</v>
      </c>
      <c r="D15" s="3" t="s">
        <v>5</v>
      </c>
      <c r="E15" s="18">
        <v>2</v>
      </c>
      <c r="F15" s="29" t="s">
        <v>24</v>
      </c>
      <c r="G15" s="35" t="s">
        <v>35</v>
      </c>
      <c r="H15" s="13">
        <v>3</v>
      </c>
      <c r="I15" s="3" t="s">
        <v>5</v>
      </c>
      <c r="J15" s="18">
        <v>3</v>
      </c>
      <c r="K15" s="30" t="s">
        <v>28</v>
      </c>
      <c r="M15" s="31" t="s">
        <v>27</v>
      </c>
      <c r="N15" s="77" t="s">
        <v>30</v>
      </c>
      <c r="O15" s="77"/>
      <c r="P15" s="77"/>
      <c r="Q15" s="77"/>
    </row>
    <row r="16" spans="1:22" ht="20.100000000000001" customHeight="1" thickBot="1" x14ac:dyDescent="0.3">
      <c r="A16" s="12">
        <v>0.593750000000003</v>
      </c>
      <c r="B16" s="28" t="s">
        <v>26</v>
      </c>
      <c r="C16" s="13">
        <v>4</v>
      </c>
      <c r="D16" s="3" t="s">
        <v>5</v>
      </c>
      <c r="E16" s="18">
        <v>4</v>
      </c>
      <c r="F16" s="31" t="s">
        <v>27</v>
      </c>
      <c r="G16" s="24" t="s">
        <v>34</v>
      </c>
      <c r="H16" s="13">
        <v>0</v>
      </c>
      <c r="I16" s="3" t="s">
        <v>5</v>
      </c>
      <c r="J16" s="18">
        <v>2</v>
      </c>
      <c r="K16" s="26" t="s">
        <v>35</v>
      </c>
      <c r="M16" s="30" t="s">
        <v>28</v>
      </c>
      <c r="N16" s="77" t="s">
        <v>10</v>
      </c>
      <c r="O16" s="77"/>
      <c r="P16" s="77"/>
      <c r="Q16" s="77"/>
    </row>
    <row r="17" spans="1:19" ht="20.100000000000001" customHeight="1" thickBot="1" x14ac:dyDescent="0.3">
      <c r="A17" s="12">
        <v>0.60416666666666996</v>
      </c>
      <c r="B17" s="17" t="s">
        <v>25</v>
      </c>
      <c r="C17" s="13">
        <v>4</v>
      </c>
      <c r="D17" s="3" t="s">
        <v>5</v>
      </c>
      <c r="E17" s="18">
        <v>4</v>
      </c>
      <c r="F17" s="21" t="s">
        <v>23</v>
      </c>
      <c r="G17" s="69" t="s">
        <v>19</v>
      </c>
      <c r="H17" s="70"/>
      <c r="I17" s="70"/>
      <c r="J17" s="70"/>
      <c r="K17" s="71"/>
      <c r="M17" s="33" t="s">
        <v>34</v>
      </c>
      <c r="N17" s="77" t="s">
        <v>31</v>
      </c>
      <c r="O17" s="77"/>
      <c r="P17" s="77"/>
      <c r="Q17" s="77"/>
    </row>
    <row r="18" spans="1:19" ht="20.100000000000001" customHeight="1" thickBot="1" x14ac:dyDescent="0.3">
      <c r="A18" s="4">
        <v>0.61458333333333703</v>
      </c>
      <c r="B18" s="92" t="s">
        <v>18</v>
      </c>
      <c r="C18" s="93"/>
      <c r="D18" s="93"/>
      <c r="E18" s="93"/>
      <c r="F18" s="93"/>
      <c r="G18" s="93"/>
      <c r="H18" s="93"/>
      <c r="I18" s="93"/>
      <c r="J18" s="93"/>
      <c r="K18" s="94"/>
      <c r="M18" s="35" t="s">
        <v>35</v>
      </c>
      <c r="N18" s="77" t="s">
        <v>32</v>
      </c>
      <c r="O18" s="77"/>
      <c r="P18" s="77"/>
      <c r="Q18" s="77"/>
    </row>
    <row r="19" spans="1:19" ht="20.100000000000001" customHeight="1" thickBot="1" x14ac:dyDescent="0.3">
      <c r="A19" s="4">
        <v>0.62847222222222221</v>
      </c>
      <c r="B19" s="95" t="s">
        <v>17</v>
      </c>
      <c r="C19" s="90"/>
      <c r="D19" s="90"/>
      <c r="E19" s="90"/>
      <c r="F19" s="90"/>
      <c r="G19" s="90"/>
      <c r="H19" s="90"/>
      <c r="I19" s="90"/>
      <c r="J19" s="90"/>
      <c r="K19" s="91"/>
      <c r="M19" s="34" t="s">
        <v>36</v>
      </c>
      <c r="N19" s="77" t="s">
        <v>13</v>
      </c>
      <c r="O19" s="77"/>
      <c r="P19" s="77"/>
      <c r="Q19" s="77"/>
    </row>
    <row r="20" spans="1:19" ht="20.100000000000001" customHeight="1" thickBot="1" x14ac:dyDescent="0.3">
      <c r="A20" s="12">
        <v>0.64236111111111105</v>
      </c>
      <c r="B20" s="33" t="s">
        <v>40</v>
      </c>
      <c r="C20" s="13">
        <v>0</v>
      </c>
      <c r="D20" s="3" t="s">
        <v>5</v>
      </c>
      <c r="E20" s="8">
        <v>2</v>
      </c>
      <c r="F20" s="35" t="s">
        <v>41</v>
      </c>
      <c r="G20" s="34" t="s">
        <v>42</v>
      </c>
      <c r="H20" s="8">
        <v>2</v>
      </c>
      <c r="I20" s="3" t="s">
        <v>5</v>
      </c>
      <c r="J20" s="8">
        <v>3</v>
      </c>
      <c r="K20" s="37" t="s">
        <v>43</v>
      </c>
    </row>
    <row r="21" spans="1:19" ht="20.100000000000001" customHeight="1" thickBot="1" x14ac:dyDescent="0.3">
      <c r="A21" s="4">
        <v>0.65277777777777779</v>
      </c>
      <c r="B21" s="36" t="s">
        <v>37</v>
      </c>
      <c r="C21" s="8">
        <v>4</v>
      </c>
      <c r="D21" s="3" t="s">
        <v>5</v>
      </c>
      <c r="E21" s="8">
        <v>1</v>
      </c>
      <c r="F21" s="29" t="s">
        <v>38</v>
      </c>
      <c r="G21" s="30" t="s">
        <v>39</v>
      </c>
      <c r="H21" s="8">
        <v>1</v>
      </c>
      <c r="I21" s="3" t="s">
        <v>5</v>
      </c>
      <c r="J21" s="18">
        <v>2</v>
      </c>
      <c r="K21" s="33" t="s">
        <v>40</v>
      </c>
    </row>
    <row r="22" spans="1:19" ht="20.100000000000001" customHeight="1" thickBot="1" x14ac:dyDescent="0.3">
      <c r="A22" s="4">
        <v>0.66319444444444497</v>
      </c>
      <c r="B22" s="35" t="s">
        <v>41</v>
      </c>
      <c r="C22" s="8">
        <v>3</v>
      </c>
      <c r="D22" s="3" t="s">
        <v>5</v>
      </c>
      <c r="E22" s="8">
        <v>2</v>
      </c>
      <c r="F22" s="34" t="s">
        <v>42</v>
      </c>
      <c r="G22" s="37" t="s">
        <v>43</v>
      </c>
      <c r="H22" s="8">
        <v>2</v>
      </c>
      <c r="I22" s="3" t="s">
        <v>5</v>
      </c>
      <c r="J22" s="8">
        <v>2</v>
      </c>
      <c r="K22" s="36" t="s">
        <v>37</v>
      </c>
      <c r="N22" s="79" t="s">
        <v>33</v>
      </c>
      <c r="O22" s="80"/>
      <c r="P22" s="80"/>
      <c r="Q22" s="80"/>
    </row>
    <row r="23" spans="1:19" ht="20.100000000000001" customHeight="1" thickBot="1" x14ac:dyDescent="0.3">
      <c r="A23" s="4">
        <v>0.67361111111111105</v>
      </c>
      <c r="B23" s="33" t="s">
        <v>40</v>
      </c>
      <c r="C23" s="8">
        <v>0</v>
      </c>
      <c r="D23" s="3" t="s">
        <v>5</v>
      </c>
      <c r="E23" s="8">
        <v>4</v>
      </c>
      <c r="F23" s="34" t="s">
        <v>42</v>
      </c>
      <c r="G23" s="29" t="s">
        <v>38</v>
      </c>
      <c r="H23" s="8">
        <v>6</v>
      </c>
      <c r="I23" s="3" t="s">
        <v>5</v>
      </c>
      <c r="J23" s="8">
        <v>1</v>
      </c>
      <c r="K23" s="30" t="s">
        <v>39</v>
      </c>
      <c r="M23" s="36" t="s">
        <v>37</v>
      </c>
      <c r="N23" s="77" t="s">
        <v>29</v>
      </c>
      <c r="O23" s="77"/>
      <c r="P23" s="77"/>
      <c r="Q23" s="77"/>
    </row>
    <row r="24" spans="1:19" ht="20.100000000000001" customHeight="1" thickBot="1" x14ac:dyDescent="0.3">
      <c r="A24" s="4">
        <v>0.68402777777777801</v>
      </c>
      <c r="B24" s="35" t="s">
        <v>41</v>
      </c>
      <c r="C24" s="8">
        <v>5</v>
      </c>
      <c r="D24" s="3" t="s">
        <v>5</v>
      </c>
      <c r="E24" s="8">
        <v>2</v>
      </c>
      <c r="F24" s="37" t="s">
        <v>43</v>
      </c>
      <c r="G24" s="36" t="s">
        <v>37</v>
      </c>
      <c r="H24" s="8">
        <v>9</v>
      </c>
      <c r="I24" s="3" t="s">
        <v>5</v>
      </c>
      <c r="J24" s="8">
        <v>0</v>
      </c>
      <c r="K24" s="30" t="s">
        <v>39</v>
      </c>
      <c r="M24" s="29" t="s">
        <v>38</v>
      </c>
      <c r="N24" s="77" t="s">
        <v>30</v>
      </c>
      <c r="O24" s="77"/>
      <c r="P24" s="77"/>
      <c r="Q24" s="77"/>
    </row>
    <row r="25" spans="1:19" ht="19.5" customHeight="1" thickBot="1" x14ac:dyDescent="0.3">
      <c r="A25" s="4">
        <v>0.69444444444444497</v>
      </c>
      <c r="B25" s="37" t="s">
        <v>43</v>
      </c>
      <c r="C25" s="8">
        <v>6</v>
      </c>
      <c r="D25" s="3" t="s">
        <v>5</v>
      </c>
      <c r="E25" s="8">
        <v>1</v>
      </c>
      <c r="F25" s="33" t="s">
        <v>40</v>
      </c>
      <c r="G25" s="34" t="s">
        <v>42</v>
      </c>
      <c r="H25" s="8">
        <v>3</v>
      </c>
      <c r="I25" s="3" t="s">
        <v>5</v>
      </c>
      <c r="J25" s="8">
        <v>4</v>
      </c>
      <c r="K25" s="29" t="s">
        <v>38</v>
      </c>
      <c r="M25" s="30" t="s">
        <v>39</v>
      </c>
      <c r="N25" s="101" t="s">
        <v>10</v>
      </c>
      <c r="O25" s="77"/>
      <c r="P25" s="77"/>
      <c r="Q25" s="77"/>
    </row>
    <row r="26" spans="1:19" ht="20.100000000000001" customHeight="1" thickBot="1" x14ac:dyDescent="0.3">
      <c r="A26" s="4">
        <v>0.70486111111111105</v>
      </c>
      <c r="B26" s="33" t="s">
        <v>40</v>
      </c>
      <c r="C26" s="8">
        <v>3</v>
      </c>
      <c r="D26" s="3" t="s">
        <v>5</v>
      </c>
      <c r="E26" s="8">
        <v>2</v>
      </c>
      <c r="F26" s="36" t="s">
        <v>37</v>
      </c>
      <c r="G26" s="30" t="s">
        <v>39</v>
      </c>
      <c r="H26" s="8">
        <v>1</v>
      </c>
      <c r="I26" s="3" t="s">
        <v>5</v>
      </c>
      <c r="J26" s="8">
        <v>4</v>
      </c>
      <c r="K26" s="35" t="s">
        <v>41</v>
      </c>
      <c r="M26" s="33" t="s">
        <v>40</v>
      </c>
      <c r="N26" s="77" t="s">
        <v>31</v>
      </c>
      <c r="O26" s="77"/>
      <c r="P26" s="77"/>
      <c r="Q26" s="77"/>
    </row>
    <row r="27" spans="1:19" ht="20.100000000000001" customHeight="1" thickBot="1" x14ac:dyDescent="0.3">
      <c r="A27" s="4">
        <v>0.71527777777777801</v>
      </c>
      <c r="B27" s="36" t="s">
        <v>37</v>
      </c>
      <c r="C27" s="8">
        <v>4</v>
      </c>
      <c r="D27" s="3" t="s">
        <v>5</v>
      </c>
      <c r="E27" s="8">
        <v>4</v>
      </c>
      <c r="F27" s="34" t="s">
        <v>42</v>
      </c>
      <c r="G27" s="37" t="s">
        <v>43</v>
      </c>
      <c r="H27" s="8">
        <v>1</v>
      </c>
      <c r="I27" s="3" t="s">
        <v>5</v>
      </c>
      <c r="J27" s="8">
        <v>3</v>
      </c>
      <c r="K27" s="29" t="s">
        <v>38</v>
      </c>
      <c r="M27" s="35" t="s">
        <v>41</v>
      </c>
      <c r="N27" s="77" t="s">
        <v>32</v>
      </c>
      <c r="O27" s="77"/>
      <c r="P27" s="77"/>
      <c r="Q27" s="77"/>
    </row>
    <row r="28" spans="1:19" ht="20.100000000000001" customHeight="1" thickBot="1" x14ac:dyDescent="0.3">
      <c r="A28" s="4">
        <v>0.72569444444444497</v>
      </c>
      <c r="B28" s="34" t="s">
        <v>42</v>
      </c>
      <c r="C28" s="8">
        <v>3</v>
      </c>
      <c r="D28" s="3" t="s">
        <v>5</v>
      </c>
      <c r="E28" s="8">
        <v>2</v>
      </c>
      <c r="F28" s="30" t="s">
        <v>39</v>
      </c>
      <c r="G28" s="29" t="s">
        <v>38</v>
      </c>
      <c r="H28" s="8">
        <v>7</v>
      </c>
      <c r="I28" s="3" t="s">
        <v>5</v>
      </c>
      <c r="J28" s="8">
        <v>1</v>
      </c>
      <c r="K28" s="33" t="s">
        <v>40</v>
      </c>
      <c r="L28" s="6"/>
      <c r="M28" s="34" t="s">
        <v>42</v>
      </c>
      <c r="N28" s="77" t="s">
        <v>13</v>
      </c>
      <c r="O28" s="77"/>
      <c r="P28" s="77"/>
      <c r="Q28" s="77"/>
      <c r="R28" s="6"/>
    </row>
    <row r="29" spans="1:19" ht="20.100000000000001" customHeight="1" thickBot="1" x14ac:dyDescent="0.3">
      <c r="A29" s="4">
        <v>0.73611111111111205</v>
      </c>
      <c r="B29" s="30" t="s">
        <v>39</v>
      </c>
      <c r="C29" s="8">
        <v>0</v>
      </c>
      <c r="D29" s="3" t="s">
        <v>5</v>
      </c>
      <c r="E29" s="8">
        <v>8</v>
      </c>
      <c r="F29" s="37" t="s">
        <v>43</v>
      </c>
      <c r="G29" s="35" t="s">
        <v>41</v>
      </c>
      <c r="H29" s="8">
        <v>1</v>
      </c>
      <c r="I29" s="3" t="s">
        <v>5</v>
      </c>
      <c r="J29" s="8">
        <v>4</v>
      </c>
      <c r="K29" s="36" t="s">
        <v>37</v>
      </c>
      <c r="M29" s="37" t="s">
        <v>43</v>
      </c>
      <c r="N29" s="77" t="s">
        <v>14</v>
      </c>
      <c r="O29" s="77"/>
      <c r="P29" s="77"/>
      <c r="Q29" s="77"/>
    </row>
    <row r="30" spans="1:19" ht="20.100000000000001" customHeight="1" thickBot="1" x14ac:dyDescent="0.3">
      <c r="A30" s="4">
        <v>0.74652777777777801</v>
      </c>
      <c r="B30" s="72" t="s">
        <v>19</v>
      </c>
      <c r="C30" s="70"/>
      <c r="D30" s="70"/>
      <c r="E30" s="70"/>
      <c r="F30" s="73"/>
      <c r="G30" s="29" t="s">
        <v>38</v>
      </c>
      <c r="H30" s="8">
        <v>3</v>
      </c>
      <c r="I30" s="3" t="s">
        <v>5</v>
      </c>
      <c r="J30" s="8">
        <v>0</v>
      </c>
      <c r="K30" s="35" t="s">
        <v>41</v>
      </c>
    </row>
    <row r="31" spans="1:19" ht="20.100000000000001" customHeight="1" thickBot="1" x14ac:dyDescent="0.3">
      <c r="A31" s="4">
        <v>0.75694444444444497</v>
      </c>
      <c r="B31" s="74" t="s">
        <v>3</v>
      </c>
      <c r="C31" s="75"/>
      <c r="D31" s="75"/>
      <c r="E31" s="75"/>
      <c r="F31" s="75"/>
      <c r="G31" s="75"/>
      <c r="H31" s="75"/>
      <c r="I31" s="75"/>
      <c r="J31" s="75"/>
      <c r="K31" s="76"/>
      <c r="M31" s="97" t="s">
        <v>46</v>
      </c>
      <c r="N31" s="97"/>
      <c r="O31" s="97"/>
      <c r="P31" s="97"/>
      <c r="Q31" s="97"/>
      <c r="R31" s="97"/>
      <c r="S31" s="97"/>
    </row>
    <row r="32" spans="1:19" ht="20.100000000000001" customHeight="1" thickBot="1" x14ac:dyDescent="0.3">
      <c r="A32" s="4">
        <v>0.76736111111111205</v>
      </c>
      <c r="B32" s="81" t="s">
        <v>20</v>
      </c>
      <c r="C32" s="82"/>
      <c r="D32" s="82"/>
      <c r="E32" s="82"/>
      <c r="F32" s="82"/>
      <c r="G32" s="82"/>
      <c r="H32" s="82"/>
      <c r="I32" s="82"/>
      <c r="J32" s="82"/>
      <c r="K32" s="83"/>
      <c r="M32" s="97" t="s">
        <v>45</v>
      </c>
      <c r="N32" s="97"/>
      <c r="O32" s="97"/>
      <c r="P32" s="97"/>
      <c r="Q32" s="97"/>
      <c r="R32" s="97"/>
      <c r="S32" s="97"/>
    </row>
    <row r="33" spans="1:18" ht="20.100000000000001" customHeight="1" thickBot="1" x14ac:dyDescent="0.3">
      <c r="A33" s="4">
        <v>0.77777777777777901</v>
      </c>
      <c r="B33" s="36">
        <v>8</v>
      </c>
      <c r="C33" s="8">
        <v>2</v>
      </c>
      <c r="D33" s="3" t="s">
        <v>5</v>
      </c>
      <c r="E33" s="8">
        <v>3</v>
      </c>
      <c r="F33" s="33">
        <v>4</v>
      </c>
      <c r="G33" s="107" t="s">
        <v>19</v>
      </c>
      <c r="H33" s="108"/>
      <c r="I33" s="108"/>
      <c r="J33" s="108"/>
      <c r="K33" s="109"/>
    </row>
    <row r="34" spans="1:18" ht="20.100000000000001" customHeight="1" thickBot="1" x14ac:dyDescent="0.3">
      <c r="A34" s="4">
        <v>0.7895833333333333</v>
      </c>
      <c r="B34" s="29">
        <v>9</v>
      </c>
      <c r="C34" s="8">
        <v>2</v>
      </c>
      <c r="D34" s="3" t="s">
        <v>5</v>
      </c>
      <c r="E34" s="8">
        <v>6</v>
      </c>
      <c r="F34" s="30">
        <v>2</v>
      </c>
      <c r="G34" s="37">
        <v>6</v>
      </c>
      <c r="H34" s="8">
        <v>2</v>
      </c>
      <c r="I34" s="3" t="s">
        <v>5</v>
      </c>
      <c r="J34" s="8">
        <v>1</v>
      </c>
      <c r="K34" s="35">
        <v>5</v>
      </c>
      <c r="N34" s="79" t="s">
        <v>15</v>
      </c>
      <c r="O34" s="80"/>
      <c r="P34" s="80"/>
      <c r="Q34" s="80"/>
    </row>
    <row r="35" spans="1:18" ht="20.100000000000001" customHeight="1" thickBot="1" x14ac:dyDescent="0.3">
      <c r="A35" s="4">
        <v>0.80138888888888804</v>
      </c>
      <c r="B35" s="27">
        <v>1</v>
      </c>
      <c r="C35" s="8">
        <v>1</v>
      </c>
      <c r="D35" s="3" t="s">
        <v>5</v>
      </c>
      <c r="E35" s="8">
        <v>5</v>
      </c>
      <c r="F35" s="36">
        <v>8</v>
      </c>
      <c r="G35" s="34">
        <v>7</v>
      </c>
      <c r="H35" s="8">
        <v>4</v>
      </c>
      <c r="I35" s="3" t="s">
        <v>5</v>
      </c>
      <c r="J35" s="8">
        <v>1</v>
      </c>
      <c r="K35" s="33">
        <v>4</v>
      </c>
      <c r="M35" s="27">
        <v>1</v>
      </c>
      <c r="N35" s="77" t="s">
        <v>9</v>
      </c>
      <c r="O35" s="77"/>
      <c r="P35" s="77"/>
      <c r="Q35" s="77"/>
    </row>
    <row r="36" spans="1:18" ht="20.100000000000001" customHeight="1" thickBot="1" x14ac:dyDescent="0.3">
      <c r="A36" s="4">
        <v>0.813194444444442</v>
      </c>
      <c r="B36" s="32">
        <v>3</v>
      </c>
      <c r="C36" s="8">
        <v>0</v>
      </c>
      <c r="D36" s="3" t="s">
        <v>5</v>
      </c>
      <c r="E36" s="8">
        <v>4</v>
      </c>
      <c r="F36" s="30">
        <v>2</v>
      </c>
      <c r="G36" s="37">
        <v>6</v>
      </c>
      <c r="H36" s="8">
        <v>1</v>
      </c>
      <c r="I36" s="3" t="s">
        <v>5</v>
      </c>
      <c r="J36" s="8">
        <v>2</v>
      </c>
      <c r="K36" s="29">
        <v>9</v>
      </c>
      <c r="L36" s="6"/>
      <c r="M36" s="30">
        <v>2</v>
      </c>
      <c r="N36" s="77" t="s">
        <v>10</v>
      </c>
      <c r="O36" s="77"/>
      <c r="P36" s="77"/>
      <c r="Q36" s="77"/>
    </row>
    <row r="37" spans="1:18" ht="20.100000000000001" customHeight="1" thickBot="1" x14ac:dyDescent="0.3">
      <c r="A37" s="4">
        <v>0.82499999999999596</v>
      </c>
      <c r="B37" s="27">
        <v>1</v>
      </c>
      <c r="C37" s="8">
        <v>1</v>
      </c>
      <c r="D37" s="3" t="s">
        <v>5</v>
      </c>
      <c r="E37" s="8">
        <v>7</v>
      </c>
      <c r="F37" s="35">
        <v>5</v>
      </c>
      <c r="G37" s="36">
        <v>8</v>
      </c>
      <c r="H37" s="8">
        <v>1</v>
      </c>
      <c r="I37" s="3" t="s">
        <v>5</v>
      </c>
      <c r="J37" s="8">
        <v>0</v>
      </c>
      <c r="K37" s="34">
        <v>7</v>
      </c>
      <c r="M37" s="32">
        <v>3</v>
      </c>
      <c r="N37" s="77" t="s">
        <v>11</v>
      </c>
      <c r="O37" s="77"/>
      <c r="P37" s="77"/>
      <c r="Q37" s="77"/>
      <c r="R37" s="7"/>
    </row>
    <row r="38" spans="1:18" ht="20.100000000000001" customHeight="1" thickBot="1" x14ac:dyDescent="0.3">
      <c r="A38" s="4">
        <v>0.83680555555555003</v>
      </c>
      <c r="B38" s="32">
        <v>3</v>
      </c>
      <c r="C38" s="8">
        <v>2</v>
      </c>
      <c r="D38" s="3" t="s">
        <v>5</v>
      </c>
      <c r="E38" s="8">
        <v>1</v>
      </c>
      <c r="F38" s="37">
        <v>6</v>
      </c>
      <c r="G38" s="33">
        <v>4</v>
      </c>
      <c r="H38" s="8">
        <v>3</v>
      </c>
      <c r="I38" s="3" t="s">
        <v>5</v>
      </c>
      <c r="J38" s="8">
        <v>2</v>
      </c>
      <c r="K38" s="29">
        <v>9</v>
      </c>
      <c r="M38" s="33">
        <v>4</v>
      </c>
      <c r="N38" s="77" t="s">
        <v>31</v>
      </c>
      <c r="O38" s="77"/>
      <c r="P38" s="77"/>
      <c r="Q38" s="77"/>
      <c r="R38" s="7"/>
    </row>
    <row r="39" spans="1:18" ht="20.100000000000001" customHeight="1" thickBot="1" x14ac:dyDescent="0.3">
      <c r="A39" s="4">
        <v>0.84861111111110499</v>
      </c>
      <c r="B39" s="81" t="s">
        <v>8</v>
      </c>
      <c r="C39" s="82"/>
      <c r="D39" s="82"/>
      <c r="E39" s="82"/>
      <c r="F39" s="82"/>
      <c r="G39" s="82"/>
      <c r="H39" s="82"/>
      <c r="I39" s="82"/>
      <c r="J39" s="82"/>
      <c r="K39" s="83"/>
      <c r="M39" s="35">
        <v>5</v>
      </c>
      <c r="N39" s="77" t="s">
        <v>32</v>
      </c>
      <c r="O39" s="77"/>
      <c r="P39" s="77"/>
      <c r="Q39" s="77"/>
      <c r="R39" s="7"/>
    </row>
    <row r="40" spans="1:18" ht="20.100000000000001" customHeight="1" thickBot="1" x14ac:dyDescent="0.3">
      <c r="A40" s="4">
        <v>0.86805555555555547</v>
      </c>
      <c r="B40" s="30">
        <v>2</v>
      </c>
      <c r="C40" s="8">
        <v>3</v>
      </c>
      <c r="D40" s="3" t="s">
        <v>5</v>
      </c>
      <c r="E40" s="8">
        <v>1</v>
      </c>
      <c r="F40" s="34">
        <v>7</v>
      </c>
      <c r="G40" s="36">
        <v>8</v>
      </c>
      <c r="H40" s="8">
        <v>2</v>
      </c>
      <c r="I40" s="3" t="s">
        <v>5</v>
      </c>
      <c r="J40" s="8">
        <v>5</v>
      </c>
      <c r="K40" s="35">
        <v>5</v>
      </c>
      <c r="M40" s="37">
        <v>6</v>
      </c>
      <c r="N40" s="77" t="s">
        <v>14</v>
      </c>
      <c r="O40" s="77"/>
      <c r="P40" s="77"/>
      <c r="Q40" s="77"/>
      <c r="R40" s="7"/>
    </row>
    <row r="41" spans="1:18" ht="20.100000000000001" customHeight="1" thickBot="1" x14ac:dyDescent="0.3">
      <c r="A41" s="4">
        <v>0.87986111111111109</v>
      </c>
      <c r="B41" s="29">
        <v>9</v>
      </c>
      <c r="C41" s="8">
        <v>6</v>
      </c>
      <c r="D41" s="3" t="s">
        <v>5</v>
      </c>
      <c r="E41" s="8">
        <v>2</v>
      </c>
      <c r="F41" s="27">
        <v>1</v>
      </c>
      <c r="G41" s="33">
        <v>4</v>
      </c>
      <c r="H41" s="8">
        <v>2</v>
      </c>
      <c r="I41" s="3" t="s">
        <v>5</v>
      </c>
      <c r="J41" s="8">
        <v>2</v>
      </c>
      <c r="K41" s="37">
        <v>6</v>
      </c>
      <c r="M41" s="34">
        <v>7</v>
      </c>
      <c r="N41" s="77" t="s">
        <v>13</v>
      </c>
      <c r="O41" s="77"/>
      <c r="P41" s="77"/>
      <c r="Q41" s="77"/>
      <c r="R41" s="7"/>
    </row>
    <row r="42" spans="1:18" ht="20.100000000000001" customHeight="1" thickBot="1" x14ac:dyDescent="0.3">
      <c r="A42" s="4">
        <v>0.89166666666666705</v>
      </c>
      <c r="B42" s="30">
        <v>2</v>
      </c>
      <c r="C42" s="8">
        <v>6</v>
      </c>
      <c r="D42" s="3" t="s">
        <v>5</v>
      </c>
      <c r="E42" s="8">
        <v>1</v>
      </c>
      <c r="F42" s="36">
        <v>8</v>
      </c>
      <c r="G42" s="35">
        <v>5</v>
      </c>
      <c r="H42" s="8">
        <v>2</v>
      </c>
      <c r="I42" s="3" t="s">
        <v>5</v>
      </c>
      <c r="J42" s="8">
        <v>0</v>
      </c>
      <c r="K42" s="32">
        <v>3</v>
      </c>
      <c r="M42" s="36">
        <v>8</v>
      </c>
      <c r="N42" s="78" t="s">
        <v>29</v>
      </c>
      <c r="O42" s="78"/>
      <c r="P42" s="78"/>
      <c r="Q42" s="78"/>
      <c r="R42" s="7"/>
    </row>
    <row r="43" spans="1:18" ht="20.100000000000001" customHeight="1" thickBot="1" x14ac:dyDescent="0.3">
      <c r="A43" s="4">
        <v>0.90347222222222201</v>
      </c>
      <c r="B43" s="37">
        <v>6</v>
      </c>
      <c r="C43" s="8">
        <v>7</v>
      </c>
      <c r="D43" s="3" t="s">
        <v>5</v>
      </c>
      <c r="E43" s="8">
        <v>1</v>
      </c>
      <c r="F43" s="27">
        <v>1</v>
      </c>
      <c r="G43" s="29">
        <v>9</v>
      </c>
      <c r="H43" s="8">
        <v>4</v>
      </c>
      <c r="I43" s="3" t="s">
        <v>5</v>
      </c>
      <c r="J43" s="8">
        <v>2</v>
      </c>
      <c r="K43" s="34">
        <v>7</v>
      </c>
      <c r="M43" s="29">
        <v>9</v>
      </c>
      <c r="N43" s="78" t="s">
        <v>30</v>
      </c>
      <c r="O43" s="78"/>
      <c r="P43" s="78"/>
      <c r="Q43" s="78"/>
      <c r="R43" s="7"/>
    </row>
    <row r="44" spans="1:18" ht="20.100000000000001" customHeight="1" thickBot="1" x14ac:dyDescent="0.3">
      <c r="A44" s="4">
        <v>0.91527777777777797</v>
      </c>
      <c r="B44" s="32">
        <v>3</v>
      </c>
      <c r="C44" s="8">
        <v>2</v>
      </c>
      <c r="D44" s="3" t="s">
        <v>5</v>
      </c>
      <c r="E44" s="8">
        <v>4</v>
      </c>
      <c r="F44" s="33">
        <v>4</v>
      </c>
      <c r="G44" s="35">
        <v>5</v>
      </c>
      <c r="H44" s="8">
        <v>2</v>
      </c>
      <c r="I44" s="3" t="s">
        <v>5</v>
      </c>
      <c r="J44" s="8">
        <v>3</v>
      </c>
      <c r="K44" s="30">
        <v>2</v>
      </c>
      <c r="M44" s="7"/>
      <c r="N44" s="7"/>
      <c r="O44" s="7"/>
      <c r="P44" s="7"/>
      <c r="Q44" s="7"/>
      <c r="R44" s="7"/>
    </row>
    <row r="45" spans="1:18" ht="20.100000000000001" customHeight="1" x14ac:dyDescent="0.25">
      <c r="A45" s="4">
        <v>0.92708333333333404</v>
      </c>
      <c r="B45" s="96" t="s">
        <v>51</v>
      </c>
      <c r="C45" s="96"/>
      <c r="D45" s="96"/>
      <c r="E45" s="96"/>
      <c r="F45" s="96"/>
      <c r="G45" s="96"/>
      <c r="H45" s="96"/>
      <c r="I45" s="96"/>
      <c r="J45" s="96"/>
      <c r="K45" s="96"/>
      <c r="R45" s="7"/>
    </row>
    <row r="46" spans="1:18" ht="20.100000000000001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R46" s="7"/>
    </row>
    <row r="47" spans="1:18" ht="20.100000000000001" customHeight="1" x14ac:dyDescent="0.25">
      <c r="B47" s="80" t="s">
        <v>69</v>
      </c>
      <c r="C47" s="80"/>
      <c r="D47" s="80"/>
      <c r="E47" s="80"/>
      <c r="F47" s="80"/>
      <c r="G47" s="80"/>
      <c r="H47" s="80"/>
      <c r="I47" s="80"/>
      <c r="J47" s="80"/>
      <c r="K47" s="80"/>
      <c r="R47" s="7"/>
    </row>
    <row r="48" spans="1:18" ht="20.100000000000001" customHeight="1" x14ac:dyDescent="0.25">
      <c r="B48" s="80" t="s">
        <v>70</v>
      </c>
      <c r="C48" s="80"/>
      <c r="D48" s="80"/>
      <c r="E48" s="80"/>
      <c r="F48" s="80"/>
      <c r="G48" s="80" t="s">
        <v>71</v>
      </c>
      <c r="H48" s="80"/>
      <c r="I48" s="80"/>
      <c r="J48" s="80"/>
      <c r="K48" s="80"/>
      <c r="R48" s="7"/>
    </row>
    <row r="49" spans="2:18" ht="20.100000000000001" customHeight="1" x14ac:dyDescent="0.25">
      <c r="B49" s="80" t="s">
        <v>13</v>
      </c>
      <c r="C49" s="80"/>
      <c r="D49" s="80"/>
      <c r="E49" s="80"/>
      <c r="F49" s="80"/>
      <c r="G49" s="80" t="s">
        <v>14</v>
      </c>
      <c r="H49" s="80"/>
      <c r="I49" s="80"/>
      <c r="J49" s="80"/>
      <c r="K49" s="80"/>
      <c r="R49" s="7"/>
    </row>
    <row r="50" spans="2:18" ht="20.100000000000001" customHeight="1" x14ac:dyDescent="0.25">
      <c r="R50" s="7"/>
    </row>
    <row r="51" spans="2:18" ht="20.100000000000001" customHeight="1" x14ac:dyDescent="0.25">
      <c r="R51" s="7"/>
    </row>
    <row r="52" spans="2:18" ht="20.100000000000001" customHeight="1" x14ac:dyDescent="0.25"/>
    <row r="53" spans="2:18" ht="20.100000000000001" customHeight="1" x14ac:dyDescent="0.25"/>
    <row r="54" spans="2:18" ht="20.100000000000001" customHeight="1" x14ac:dyDescent="0.25"/>
    <row r="55" spans="2:18" ht="20.100000000000001" customHeight="1" x14ac:dyDescent="0.25"/>
    <row r="56" spans="2:18" ht="20.100000000000001" customHeight="1" x14ac:dyDescent="0.25"/>
    <row r="57" spans="2:18" ht="20.100000000000001" customHeight="1" x14ac:dyDescent="0.25"/>
    <row r="58" spans="2:18" ht="20.100000000000001" customHeight="1" x14ac:dyDescent="0.25"/>
    <row r="59" spans="2:18" ht="20.100000000000001" customHeight="1" x14ac:dyDescent="0.25"/>
    <row r="60" spans="2:18" ht="20.100000000000001" customHeight="1" x14ac:dyDescent="0.25"/>
    <row r="61" spans="2:18" ht="20.100000000000001" customHeight="1" x14ac:dyDescent="0.25"/>
    <row r="62" spans="2:18" ht="20.100000000000001" customHeight="1" x14ac:dyDescent="0.25"/>
    <row r="63" spans="2:18" ht="20.100000000000001" customHeight="1" x14ac:dyDescent="0.25"/>
    <row r="64" spans="2:18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54">
    <mergeCell ref="B47:K47"/>
    <mergeCell ref="B48:F48"/>
    <mergeCell ref="G48:K48"/>
    <mergeCell ref="B49:F49"/>
    <mergeCell ref="G49:K49"/>
    <mergeCell ref="B45:K45"/>
    <mergeCell ref="N42:Q42"/>
    <mergeCell ref="N43:Q43"/>
    <mergeCell ref="G33:K33"/>
    <mergeCell ref="M5:S5"/>
    <mergeCell ref="M6:S6"/>
    <mergeCell ref="M31:S31"/>
    <mergeCell ref="M32:S32"/>
    <mergeCell ref="N37:Q37"/>
    <mergeCell ref="N38:Q38"/>
    <mergeCell ref="N39:Q39"/>
    <mergeCell ref="B39:K39"/>
    <mergeCell ref="N40:Q40"/>
    <mergeCell ref="N41:Q41"/>
    <mergeCell ref="B30:F30"/>
    <mergeCell ref="B31:K31"/>
    <mergeCell ref="B32:K32"/>
    <mergeCell ref="N34:Q34"/>
    <mergeCell ref="N35:Q35"/>
    <mergeCell ref="N36:Q36"/>
    <mergeCell ref="N24:Q24"/>
    <mergeCell ref="N25:Q25"/>
    <mergeCell ref="N26:Q26"/>
    <mergeCell ref="N27:Q27"/>
    <mergeCell ref="N28:Q28"/>
    <mergeCell ref="N29:Q29"/>
    <mergeCell ref="B18:K18"/>
    <mergeCell ref="N18:Q18"/>
    <mergeCell ref="B19:K19"/>
    <mergeCell ref="N19:Q19"/>
    <mergeCell ref="N22:Q22"/>
    <mergeCell ref="N23:Q23"/>
    <mergeCell ref="N11:Q11"/>
    <mergeCell ref="N13:Q13"/>
    <mergeCell ref="N14:Q14"/>
    <mergeCell ref="N15:Q15"/>
    <mergeCell ref="N16:Q16"/>
    <mergeCell ref="G17:K17"/>
    <mergeCell ref="N17:Q17"/>
    <mergeCell ref="B6:K6"/>
    <mergeCell ref="N8:Q8"/>
    <mergeCell ref="N9:Q9"/>
    <mergeCell ref="N10:Q10"/>
    <mergeCell ref="B5:K5"/>
    <mergeCell ref="A1:K1"/>
    <mergeCell ref="B2:F2"/>
    <mergeCell ref="G2:K2"/>
    <mergeCell ref="B3:K3"/>
    <mergeCell ref="B4:K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591AD-9EC7-42F7-BF39-AAB645D4127E}">
  <sheetPr codeName="Tabelle3"/>
  <dimension ref="A1:V113"/>
  <sheetViews>
    <sheetView zoomScaleNormal="100" workbookViewId="0">
      <selection sqref="A1:K1"/>
    </sheetView>
  </sheetViews>
  <sheetFormatPr baseColWidth="10" defaultRowHeight="15" x14ac:dyDescent="0.25"/>
  <cols>
    <col min="1" max="1" width="11.28515625" customWidth="1"/>
    <col min="2" max="3" width="7.7109375" customWidth="1"/>
    <col min="4" max="4" width="1.7109375" customWidth="1"/>
    <col min="5" max="8" width="7.7109375" customWidth="1"/>
    <col min="9" max="9" width="1.7109375" customWidth="1"/>
    <col min="10" max="11" width="7.7109375" customWidth="1"/>
    <col min="13" max="14" width="7.7109375" customWidth="1"/>
    <col min="15" max="15" width="3.28515625" customWidth="1"/>
    <col min="16" max="16" width="5.5703125" customWidth="1"/>
    <col min="17" max="17" width="6.42578125" customWidth="1"/>
  </cols>
  <sheetData>
    <row r="1" spans="1:22" ht="39.950000000000003" customHeight="1" thickBot="1" x14ac:dyDescent="0.3">
      <c r="A1" s="110" t="s">
        <v>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22" ht="20.100000000000001" customHeight="1" thickBot="1" x14ac:dyDescent="0.4">
      <c r="A2" s="43" t="s">
        <v>0</v>
      </c>
      <c r="B2" s="112" t="s">
        <v>6</v>
      </c>
      <c r="C2" s="113"/>
      <c r="D2" s="113"/>
      <c r="E2" s="113"/>
      <c r="F2" s="114"/>
      <c r="G2" s="112" t="s">
        <v>7</v>
      </c>
      <c r="H2" s="113"/>
      <c r="I2" s="113"/>
      <c r="J2" s="113"/>
      <c r="K2" s="114"/>
      <c r="P2" s="120" t="s">
        <v>52</v>
      </c>
      <c r="Q2" s="120"/>
      <c r="R2" s="120"/>
    </row>
    <row r="3" spans="1:22" ht="20.100000000000001" customHeight="1" thickBot="1" x14ac:dyDescent="0.3">
      <c r="A3" s="44">
        <v>0.45833333333333331</v>
      </c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1"/>
      <c r="L3" s="1"/>
      <c r="M3" s="1"/>
      <c r="N3" s="1"/>
      <c r="O3" s="1"/>
      <c r="P3" s="1"/>
      <c r="Q3" s="41" t="s">
        <v>26</v>
      </c>
      <c r="R3" s="1"/>
      <c r="S3" s="1"/>
      <c r="T3" s="1"/>
      <c r="U3" s="1"/>
      <c r="V3" s="1"/>
    </row>
    <row r="4" spans="1:22" ht="20.100000000000001" customHeight="1" thickBot="1" x14ac:dyDescent="0.3">
      <c r="A4" s="44">
        <v>0.47222222222222227</v>
      </c>
      <c r="B4" s="89" t="s">
        <v>2</v>
      </c>
      <c r="C4" s="90"/>
      <c r="D4" s="90"/>
      <c r="E4" s="90"/>
      <c r="F4" s="90"/>
      <c r="G4" s="90"/>
      <c r="H4" s="90"/>
      <c r="I4" s="90"/>
      <c r="J4" s="90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.100000000000001" customHeight="1" thickBot="1" x14ac:dyDescent="0.3">
      <c r="A5" s="44">
        <v>0.47916666666666669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1"/>
      <c r="L5" s="1"/>
      <c r="M5" s="97" t="s">
        <v>44</v>
      </c>
      <c r="N5" s="97"/>
      <c r="O5" s="97"/>
      <c r="P5" s="97"/>
      <c r="Q5" s="97"/>
      <c r="R5" s="97"/>
      <c r="S5" s="97"/>
      <c r="T5" s="97"/>
      <c r="U5" s="1"/>
      <c r="V5" s="1"/>
    </row>
    <row r="6" spans="1:22" ht="20.100000000000001" customHeight="1" thickBot="1" x14ac:dyDescent="0.4">
      <c r="A6" s="44">
        <v>0.48958333333333331</v>
      </c>
      <c r="B6" s="98" t="s">
        <v>4</v>
      </c>
      <c r="C6" s="82"/>
      <c r="D6" s="82"/>
      <c r="E6" s="82"/>
      <c r="F6" s="99"/>
      <c r="G6" s="99"/>
      <c r="H6" s="82"/>
      <c r="I6" s="82"/>
      <c r="J6" s="82"/>
      <c r="K6" s="100"/>
      <c r="L6" s="2"/>
      <c r="M6" s="97" t="s">
        <v>45</v>
      </c>
      <c r="N6" s="97"/>
      <c r="O6" s="97"/>
      <c r="P6" s="97"/>
      <c r="Q6" s="97"/>
      <c r="R6" s="97"/>
      <c r="S6" s="97"/>
      <c r="T6" s="97"/>
      <c r="U6" s="2"/>
      <c r="V6" s="2"/>
    </row>
    <row r="7" spans="1:22" ht="20.100000000000001" customHeight="1" thickBot="1" x14ac:dyDescent="0.3">
      <c r="A7" s="45">
        <v>0.5</v>
      </c>
      <c r="B7" s="46" t="str">
        <f>IF(OR($Q$3='1. Spieltag'!B7,'1. Spieltag (Teamspezifisch)'!$Q$3='1. Spieltag'!F7),'1. Spieltag'!B7," ")</f>
        <v xml:space="preserve"> </v>
      </c>
      <c r="C7" s="61">
        <f>'1. Spieltag'!C7</f>
        <v>2</v>
      </c>
      <c r="D7" s="47" t="s">
        <v>5</v>
      </c>
      <c r="E7" s="61">
        <f>'1. Spieltag'!E7</f>
        <v>3</v>
      </c>
      <c r="F7" s="42" t="str">
        <f>IF(OR($Q$3='1. Spieltag'!B7,$Q$3='1. Spieltag'!F7),'1. Spieltag'!F7," ")</f>
        <v xml:space="preserve"> </v>
      </c>
      <c r="G7" s="46" t="str">
        <f>IF(OR($Q$3='1. Spieltag'!G7,'1. Spieltag (Teamspezifisch)'!$Q$3='1. Spieltag'!K7),'1. Spieltag'!G7," ")</f>
        <v xml:space="preserve"> </v>
      </c>
      <c r="H7" s="61">
        <f>'1. Spieltag'!H7</f>
        <v>2</v>
      </c>
      <c r="I7" s="47" t="s">
        <v>5</v>
      </c>
      <c r="J7" s="61">
        <f>'1. Spieltag'!J7</f>
        <v>2</v>
      </c>
      <c r="K7" s="42" t="str">
        <f>IF(OR($Q$3='1. Spieltag'!G7,$Q$3='1. Spieltag'!K7),'1. Spieltag'!K7," ")</f>
        <v xml:space="preserve"> </v>
      </c>
    </row>
    <row r="8" spans="1:22" ht="20.100000000000001" customHeight="1" thickBot="1" x14ac:dyDescent="0.3">
      <c r="A8" s="45">
        <v>0.51041666666666696</v>
      </c>
      <c r="B8" s="46" t="str">
        <f>IF(OR($Q$3='1. Spieltag'!B8,'1. Spieltag (Teamspezifisch)'!$Q$3='1. Spieltag'!F8),'1. Spieltag'!B8," ")</f>
        <v>B1</v>
      </c>
      <c r="C8" s="61">
        <f>'1. Spieltag'!C8</f>
        <v>4</v>
      </c>
      <c r="D8" s="47" t="s">
        <v>5</v>
      </c>
      <c r="E8" s="61">
        <f>'1. Spieltag'!E8</f>
        <v>4</v>
      </c>
      <c r="F8" s="42" t="str">
        <f>IF(OR($Q$3='1. Spieltag'!B8,$Q$3='1. Spieltag'!F8),'1. Spieltag'!F8," ")</f>
        <v>B4</v>
      </c>
      <c r="G8" s="46" t="str">
        <f>IF(OR($Q$3='1. Spieltag'!G8,'1. Spieltag (Teamspezifisch)'!$Q$3='1. Spieltag'!K8),'1. Spieltag'!G8," ")</f>
        <v xml:space="preserve"> </v>
      </c>
      <c r="H8" s="61">
        <f>'1. Spieltag'!H8</f>
        <v>2</v>
      </c>
      <c r="I8" s="47" t="s">
        <v>5</v>
      </c>
      <c r="J8" s="61">
        <f>'1. Spieltag'!J8</f>
        <v>4</v>
      </c>
      <c r="K8" s="42" t="str">
        <f>IF(OR($Q$3='1. Spieltag'!G8,$Q$3='1. Spieltag'!K8),'1. Spieltag'!K8," ")</f>
        <v xml:space="preserve"> </v>
      </c>
      <c r="N8" s="79" t="s">
        <v>21</v>
      </c>
      <c r="O8" s="80"/>
      <c r="P8" s="80"/>
      <c r="Q8" s="80"/>
    </row>
    <row r="9" spans="1:22" ht="20.100000000000001" customHeight="1" thickBot="1" x14ac:dyDescent="0.3">
      <c r="A9" s="45">
        <v>0.52083333333333404</v>
      </c>
      <c r="B9" s="46" t="str">
        <f>IF(OR($Q$3='1. Spieltag'!B9,'1. Spieltag (Teamspezifisch)'!$Q$3='1. Spieltag'!F9),'1. Spieltag'!B9," ")</f>
        <v xml:space="preserve"> </v>
      </c>
      <c r="C9" s="61">
        <f>'1. Spieltag'!C9</f>
        <v>1</v>
      </c>
      <c r="D9" s="47" t="s">
        <v>5</v>
      </c>
      <c r="E9" s="61">
        <f>'1. Spieltag'!E9</f>
        <v>1</v>
      </c>
      <c r="F9" s="42" t="str">
        <f>IF(OR($Q$3='1. Spieltag'!B9,$Q$3='1. Spieltag'!F9),'1. Spieltag'!F9," ")</f>
        <v xml:space="preserve"> </v>
      </c>
      <c r="G9" s="46" t="str">
        <f>IF(OR($Q$3='1. Spieltag'!G9,'1. Spieltag (Teamspezifisch)'!$Q$3='1. Spieltag'!K9),'1. Spieltag'!G9," ")</f>
        <v xml:space="preserve"> </v>
      </c>
      <c r="H9" s="61">
        <f>'1. Spieltag'!H9</f>
        <v>1</v>
      </c>
      <c r="I9" s="47" t="s">
        <v>5</v>
      </c>
      <c r="J9" s="61">
        <f>'1. Spieltag'!J9</f>
        <v>0</v>
      </c>
      <c r="K9" s="42" t="str">
        <f>IF(OR($Q$3='1. Spieltag'!G9,$Q$3='1. Spieltag'!K9),'1. Spieltag'!K9," ")</f>
        <v xml:space="preserve"> </v>
      </c>
      <c r="M9" s="27" t="s">
        <v>23</v>
      </c>
      <c r="N9" s="101" t="s">
        <v>29</v>
      </c>
      <c r="O9" s="77"/>
      <c r="P9" s="77"/>
      <c r="Q9" s="77"/>
      <c r="R9" s="77"/>
    </row>
    <row r="10" spans="1:22" ht="20.100000000000001" customHeight="1" thickBot="1" x14ac:dyDescent="0.3">
      <c r="A10" s="45">
        <v>0.531250000000001</v>
      </c>
      <c r="B10" s="46" t="str">
        <f>IF(OR($Q$3='1. Spieltag'!B10,'1. Spieltag (Teamspezifisch)'!$Q$3='1. Spieltag'!F10),'1. Spieltag'!B10," ")</f>
        <v xml:space="preserve"> </v>
      </c>
      <c r="C10" s="61">
        <f>'1. Spieltag'!C10</f>
        <v>5</v>
      </c>
      <c r="D10" s="47" t="s">
        <v>5</v>
      </c>
      <c r="E10" s="61">
        <f>'1. Spieltag'!E10</f>
        <v>4</v>
      </c>
      <c r="F10" s="42" t="str">
        <f>IF(OR($Q$3='1. Spieltag'!B10,$Q$3='1. Spieltag'!F10),'1. Spieltag'!F10," ")</f>
        <v xml:space="preserve"> </v>
      </c>
      <c r="G10" s="46" t="str">
        <f>IF(OR($Q$3='1. Spieltag'!G10,'1. Spieltag (Teamspezifisch)'!$Q$3='1. Spieltag'!K10),'1. Spieltag'!G10," ")</f>
        <v xml:space="preserve"> </v>
      </c>
      <c r="H10" s="61">
        <f>'1. Spieltag'!H10</f>
        <v>4</v>
      </c>
      <c r="I10" s="47" t="s">
        <v>5</v>
      </c>
      <c r="J10" s="61">
        <f>'1. Spieltag'!J10</f>
        <v>0</v>
      </c>
      <c r="K10" s="42" t="str">
        <f>IF(OR($Q$3='1. Spieltag'!G10,$Q$3='1. Spieltag'!K10),'1. Spieltag'!K10," ")</f>
        <v xml:space="preserve"> </v>
      </c>
      <c r="M10" s="29" t="s">
        <v>24</v>
      </c>
      <c r="N10" s="101" t="s">
        <v>30</v>
      </c>
      <c r="O10" s="77"/>
      <c r="P10" s="77"/>
      <c r="Q10" s="77"/>
      <c r="R10" s="77"/>
    </row>
    <row r="11" spans="1:22" ht="20.100000000000001" customHeight="1" thickBot="1" x14ac:dyDescent="0.3">
      <c r="A11" s="45">
        <v>0.54166666666666796</v>
      </c>
      <c r="B11" s="46" t="str">
        <f>IF(OR($Q$3='1. Spieltag'!B11,'1. Spieltag (Teamspezifisch)'!$Q$3='1. Spieltag'!F11),'1. Spieltag'!B11," ")</f>
        <v xml:space="preserve"> </v>
      </c>
      <c r="C11" s="61">
        <f>'1. Spieltag'!C11</f>
        <v>4</v>
      </c>
      <c r="D11" s="47" t="s">
        <v>5</v>
      </c>
      <c r="E11" s="61">
        <f>'1. Spieltag'!E11</f>
        <v>1</v>
      </c>
      <c r="F11" s="42" t="str">
        <f>IF(OR($Q$3='1. Spieltag'!B11,$Q$3='1. Spieltag'!F11),'1. Spieltag'!F11," ")</f>
        <v xml:space="preserve"> </v>
      </c>
      <c r="G11" s="46" t="str">
        <f>IF(OR($Q$3='1. Spieltag'!G11,'1. Spieltag (Teamspezifisch)'!$Q$3='1. Spieltag'!K11),'1. Spieltag'!G11," ")</f>
        <v>B5</v>
      </c>
      <c r="H11" s="61">
        <f>'1. Spieltag'!H11</f>
        <v>2</v>
      </c>
      <c r="I11" s="47" t="s">
        <v>5</v>
      </c>
      <c r="J11" s="61">
        <f>'1. Spieltag'!J11</f>
        <v>3</v>
      </c>
      <c r="K11" s="42" t="str">
        <f>IF(OR($Q$3='1. Spieltag'!G11,$Q$3='1. Spieltag'!K11),'1. Spieltag'!K11," ")</f>
        <v>B1</v>
      </c>
      <c r="M11" s="32" t="s">
        <v>25</v>
      </c>
      <c r="N11" s="101" t="s">
        <v>10</v>
      </c>
      <c r="O11" s="77"/>
      <c r="P11" s="77"/>
      <c r="Q11" s="77"/>
      <c r="R11" s="77"/>
    </row>
    <row r="12" spans="1:22" ht="20.100000000000001" customHeight="1" thickBot="1" x14ac:dyDescent="0.3">
      <c r="A12" s="45">
        <v>0.55208333333333504</v>
      </c>
      <c r="B12" s="46" t="str">
        <f>IF(OR($Q$3='1. Spieltag'!B12,'1. Spieltag (Teamspezifisch)'!$Q$3='1. Spieltag'!F12),'1. Spieltag'!B12," ")</f>
        <v xml:space="preserve"> </v>
      </c>
      <c r="C12" s="61">
        <f>'1. Spieltag'!C12</f>
        <v>4</v>
      </c>
      <c r="D12" s="47" t="s">
        <v>5</v>
      </c>
      <c r="E12" s="61">
        <f>'1. Spieltag'!E12</f>
        <v>6</v>
      </c>
      <c r="F12" s="42" t="str">
        <f>IF(OR($Q$3='1. Spieltag'!B12,$Q$3='1. Spieltag'!F12),'1. Spieltag'!F12," ")</f>
        <v xml:space="preserve"> </v>
      </c>
      <c r="G12" s="46" t="str">
        <f>IF(OR($Q$3='1. Spieltag'!G12,'1. Spieltag (Teamspezifisch)'!$Q$3='1. Spieltag'!K12),'1. Spieltag'!G12," ")</f>
        <v xml:space="preserve"> </v>
      </c>
      <c r="H12" s="61">
        <f>'1. Spieltag'!H12</f>
        <v>5</v>
      </c>
      <c r="I12" s="47" t="s">
        <v>5</v>
      </c>
      <c r="J12" s="61">
        <f>'1. Spieltag'!J12</f>
        <v>4</v>
      </c>
      <c r="K12" s="42" t="str">
        <f>IF(OR($Q$3='1. Spieltag'!G12,$Q$3='1. Spieltag'!K12),'1. Spieltag'!K12," ")</f>
        <v xml:space="preserve"> </v>
      </c>
      <c r="M12" s="11"/>
      <c r="N12" s="9"/>
      <c r="O12" s="9"/>
      <c r="P12" s="9"/>
      <c r="Q12" s="9"/>
    </row>
    <row r="13" spans="1:22" ht="20.100000000000001" customHeight="1" thickBot="1" x14ac:dyDescent="0.3">
      <c r="A13" s="45">
        <v>0.562500000000002</v>
      </c>
      <c r="B13" s="46" t="str">
        <f>IF(OR($Q$3='1. Spieltag'!B13,'1. Spieltag (Teamspezifisch)'!$Q$3='1. Spieltag'!F13),'1. Spieltag'!B13," ")</f>
        <v xml:space="preserve"> </v>
      </c>
      <c r="C13" s="61">
        <f>'1. Spieltag'!C13</f>
        <v>2</v>
      </c>
      <c r="D13" s="47" t="s">
        <v>5</v>
      </c>
      <c r="E13" s="61">
        <f>'1. Spieltag'!E13</f>
        <v>3</v>
      </c>
      <c r="F13" s="42" t="str">
        <f>IF(OR($Q$3='1. Spieltag'!B13,$Q$3='1. Spieltag'!F13),'1. Spieltag'!F13," ")</f>
        <v xml:space="preserve"> </v>
      </c>
      <c r="G13" s="46" t="str">
        <f>IF(OR($Q$3='1. Spieltag'!G13,'1. Spieltag (Teamspezifisch)'!$Q$3='1. Spieltag'!K13),'1. Spieltag'!G13," ")</f>
        <v>B1</v>
      </c>
      <c r="H13" s="61">
        <f>'1. Spieltag'!H13</f>
        <v>1</v>
      </c>
      <c r="I13" s="47" t="s">
        <v>5</v>
      </c>
      <c r="J13" s="61">
        <f>'1. Spieltag'!J13</f>
        <v>4</v>
      </c>
      <c r="K13" s="42" t="str">
        <f>IF(OR($Q$3='1. Spieltag'!G13,$Q$3='1. Spieltag'!K13),'1. Spieltag'!K13," ")</f>
        <v>B3</v>
      </c>
      <c r="N13" s="79" t="s">
        <v>22</v>
      </c>
      <c r="O13" s="80"/>
      <c r="P13" s="80"/>
      <c r="Q13" s="80"/>
    </row>
    <row r="14" spans="1:22" ht="20.100000000000001" customHeight="1" thickBot="1" x14ac:dyDescent="0.3">
      <c r="A14" s="45">
        <v>0.57291666666666896</v>
      </c>
      <c r="B14" s="46" t="str">
        <f>IF(OR($Q$3='1. Spieltag'!B14,'1. Spieltag (Teamspezifisch)'!$Q$3='1. Spieltag'!F14),'1. Spieltag'!B14," ")</f>
        <v xml:space="preserve"> </v>
      </c>
      <c r="C14" s="61">
        <f>'1. Spieltag'!C14</f>
        <v>1</v>
      </c>
      <c r="D14" s="47" t="s">
        <v>5</v>
      </c>
      <c r="E14" s="61">
        <f>'1. Spieltag'!E14</f>
        <v>2</v>
      </c>
      <c r="F14" s="42" t="str">
        <f>IF(OR($Q$3='1. Spieltag'!B14,$Q$3='1. Spieltag'!F14),'1. Spieltag'!F14," ")</f>
        <v xml:space="preserve"> </v>
      </c>
      <c r="G14" s="46" t="str">
        <f>IF(OR($Q$3='1. Spieltag'!G14,'1. Spieltag (Teamspezifisch)'!$Q$3='1. Spieltag'!K14),'1. Spieltag'!G14," ")</f>
        <v>B6</v>
      </c>
      <c r="H14" s="61">
        <f>'1. Spieltag'!H14</f>
        <v>3</v>
      </c>
      <c r="I14" s="47" t="s">
        <v>5</v>
      </c>
      <c r="J14" s="61">
        <f>'1. Spieltag'!J14</f>
        <v>4</v>
      </c>
      <c r="K14" s="42" t="str">
        <f>IF(OR($Q$3='1. Spieltag'!G14,$Q$3='1. Spieltag'!K14),'1. Spieltag'!K14," ")</f>
        <v>B1</v>
      </c>
      <c r="M14" s="28" t="s">
        <v>26</v>
      </c>
      <c r="N14" s="101" t="s">
        <v>29</v>
      </c>
      <c r="O14" s="77"/>
      <c r="P14" s="77"/>
      <c r="Q14" s="77"/>
      <c r="R14" s="77"/>
    </row>
    <row r="15" spans="1:22" ht="20.100000000000001" customHeight="1" thickBot="1" x14ac:dyDescent="0.3">
      <c r="A15" s="45">
        <v>0.58333333333333603</v>
      </c>
      <c r="B15" s="46" t="str">
        <f>IF(OR($Q$3='1. Spieltag'!B15,'1. Spieltag (Teamspezifisch)'!$Q$3='1. Spieltag'!F15),'1. Spieltag'!B15," ")</f>
        <v xml:space="preserve"> </v>
      </c>
      <c r="C15" s="61">
        <f>'1. Spieltag'!C15</f>
        <v>0</v>
      </c>
      <c r="D15" s="47" t="s">
        <v>5</v>
      </c>
      <c r="E15" s="61">
        <f>'1. Spieltag'!E15</f>
        <v>6</v>
      </c>
      <c r="F15" s="42" t="str">
        <f>IF(OR($Q$3='1. Spieltag'!B15,$Q$3='1. Spieltag'!F15),'1. Spieltag'!F15," ")</f>
        <v xml:space="preserve"> </v>
      </c>
      <c r="G15" s="46" t="str">
        <f>IF(OR($Q$3='1. Spieltag'!G15,'1. Spieltag (Teamspezifisch)'!$Q$3='1. Spieltag'!K15),'1. Spieltag'!G15," ")</f>
        <v xml:space="preserve"> </v>
      </c>
      <c r="H15" s="61">
        <f>'1. Spieltag'!H15</f>
        <v>2</v>
      </c>
      <c r="I15" s="47" t="s">
        <v>5</v>
      </c>
      <c r="J15" s="61">
        <f>'1. Spieltag'!J15</f>
        <v>4</v>
      </c>
      <c r="K15" s="42" t="str">
        <f>IF(OR($Q$3='1. Spieltag'!G15,$Q$3='1. Spieltag'!K15),'1. Spieltag'!K15," ")</f>
        <v xml:space="preserve"> </v>
      </c>
      <c r="M15" s="31" t="s">
        <v>27</v>
      </c>
      <c r="N15" s="101" t="s">
        <v>30</v>
      </c>
      <c r="O15" s="77"/>
      <c r="P15" s="77"/>
      <c r="Q15" s="77"/>
      <c r="R15" s="77"/>
    </row>
    <row r="16" spans="1:22" ht="20.100000000000001" customHeight="1" thickBot="1" x14ac:dyDescent="0.3">
      <c r="A16" s="45">
        <v>0.593750000000003</v>
      </c>
      <c r="B16" s="46" t="str">
        <f>IF(OR($Q$3='1. Spieltag'!B16,'1. Spieltag (Teamspezifisch)'!$Q$3='1. Spieltag'!F16),'1. Spieltag'!B16," ")</f>
        <v>B1</v>
      </c>
      <c r="C16" s="61">
        <f>'1. Spieltag'!C16</f>
        <v>4</v>
      </c>
      <c r="D16" s="47" t="s">
        <v>5</v>
      </c>
      <c r="E16" s="61">
        <f>'1. Spieltag'!E16</f>
        <v>6</v>
      </c>
      <c r="F16" s="42" t="str">
        <f>IF(OR($Q$3='1. Spieltag'!B16,$Q$3='1. Spieltag'!F16),'1. Spieltag'!F16," ")</f>
        <v>B2</v>
      </c>
      <c r="G16" s="46" t="str">
        <f>IF(OR($Q$3='1. Spieltag'!G16,'1. Spieltag (Teamspezifisch)'!$Q$3='1. Spieltag'!K16),'1. Spieltag'!G16," ")</f>
        <v xml:space="preserve"> </v>
      </c>
      <c r="H16" s="61">
        <f>'1. Spieltag'!H16</f>
        <v>1</v>
      </c>
      <c r="I16" s="47" t="s">
        <v>5</v>
      </c>
      <c r="J16" s="61">
        <f>'1. Spieltag'!J16</f>
        <v>2</v>
      </c>
      <c r="K16" s="46" t="str">
        <f>IF(OR($Q$3='1. Spieltag'!G16,$Q$3='1. Spieltag'!K16),'1. Spieltag'!K16," ")</f>
        <v xml:space="preserve"> </v>
      </c>
      <c r="M16" s="30" t="s">
        <v>28</v>
      </c>
      <c r="N16" s="101" t="s">
        <v>10</v>
      </c>
      <c r="O16" s="77"/>
      <c r="P16" s="77"/>
      <c r="Q16" s="77"/>
      <c r="R16" s="77"/>
    </row>
    <row r="17" spans="1:20" ht="20.100000000000001" customHeight="1" thickBot="1" x14ac:dyDescent="0.3">
      <c r="A17" s="45">
        <v>0.60416666666666996</v>
      </c>
      <c r="B17" s="46" t="str">
        <f>IF(OR($Q$3='1. Spieltag'!B17,'1. Spieltag (Teamspezifisch)'!$Q$3='1. Spieltag'!F17),'1. Spieltag'!B17," ")</f>
        <v xml:space="preserve"> </v>
      </c>
      <c r="C17" s="61">
        <f>'1. Spieltag'!C17</f>
        <v>0</v>
      </c>
      <c r="D17" s="47" t="s">
        <v>5</v>
      </c>
      <c r="E17" s="61">
        <f>'1. Spieltag'!E17</f>
        <v>3</v>
      </c>
      <c r="F17" s="42" t="str">
        <f>IF(OR($Q$3='1. Spieltag'!B17,$Q$3='1. Spieltag'!F17),'1. Spieltag'!F17," ")</f>
        <v xml:space="preserve"> </v>
      </c>
      <c r="G17" s="115" t="s">
        <v>19</v>
      </c>
      <c r="H17" s="116"/>
      <c r="I17" s="116"/>
      <c r="J17" s="116"/>
      <c r="K17" s="117"/>
      <c r="M17" s="33" t="s">
        <v>34</v>
      </c>
      <c r="N17" s="101" t="s">
        <v>31</v>
      </c>
      <c r="O17" s="77"/>
      <c r="P17" s="77"/>
      <c r="Q17" s="77"/>
      <c r="R17" s="77"/>
    </row>
    <row r="18" spans="1:20" ht="20.100000000000001" customHeight="1" thickBot="1" x14ac:dyDescent="0.3">
      <c r="A18" s="44">
        <v>0.61458333333333703</v>
      </c>
      <c r="B18" s="92" t="s">
        <v>18</v>
      </c>
      <c r="C18" s="93"/>
      <c r="D18" s="93"/>
      <c r="E18" s="93"/>
      <c r="F18" s="93"/>
      <c r="G18" s="93"/>
      <c r="H18" s="93"/>
      <c r="I18" s="93"/>
      <c r="J18" s="93"/>
      <c r="K18" s="94"/>
      <c r="M18" s="35" t="s">
        <v>35</v>
      </c>
      <c r="N18" s="101" t="s">
        <v>32</v>
      </c>
      <c r="O18" s="77"/>
      <c r="P18" s="77"/>
      <c r="Q18" s="77"/>
      <c r="R18" s="77"/>
    </row>
    <row r="19" spans="1:20" ht="20.100000000000001" customHeight="1" thickBot="1" x14ac:dyDescent="0.3">
      <c r="A19" s="44">
        <v>0.62847222222222221</v>
      </c>
      <c r="B19" s="95" t="s">
        <v>17</v>
      </c>
      <c r="C19" s="90"/>
      <c r="D19" s="90"/>
      <c r="E19" s="90"/>
      <c r="F19" s="90"/>
      <c r="G19" s="90"/>
      <c r="H19" s="90"/>
      <c r="I19" s="90"/>
      <c r="J19" s="90"/>
      <c r="K19" s="91"/>
      <c r="M19" s="34" t="s">
        <v>36</v>
      </c>
      <c r="N19" s="101" t="s">
        <v>13</v>
      </c>
      <c r="O19" s="77"/>
      <c r="P19" s="77"/>
      <c r="Q19" s="77"/>
      <c r="R19" s="77"/>
    </row>
    <row r="20" spans="1:20" ht="20.100000000000001" customHeight="1" thickBot="1" x14ac:dyDescent="0.3">
      <c r="A20" s="45">
        <v>0.64236111111111105</v>
      </c>
      <c r="B20" s="46" t="str">
        <f>IF(OR($Q$3='1. Spieltag'!B20,'1. Spieltag (Teamspezifisch)'!$Q$3='1. Spieltag'!F20),'1. Spieltag'!B20," ")</f>
        <v xml:space="preserve"> </v>
      </c>
      <c r="C20" s="61">
        <f>'1. Spieltag'!C20</f>
        <v>2</v>
      </c>
      <c r="D20" s="47" t="s">
        <v>5</v>
      </c>
      <c r="E20" s="61">
        <f>'1. Spieltag'!E20</f>
        <v>2</v>
      </c>
      <c r="F20" s="42" t="str">
        <f>IF(OR($Q$3='1. Spieltag'!B20,$Q$3='1. Spieltag'!F20),'1. Spieltag'!F20," ")</f>
        <v xml:space="preserve"> </v>
      </c>
      <c r="G20" s="46" t="str">
        <f>IF(OR($Q$3='1. Spieltag'!G20,'1. Spieltag (Teamspezifisch)'!$Q$3='1. Spieltag'!K20),'1. Spieltag'!G20," ")</f>
        <v xml:space="preserve"> </v>
      </c>
      <c r="H20" s="61">
        <f>'1. Spieltag'!H20</f>
        <v>2</v>
      </c>
      <c r="I20" s="47" t="s">
        <v>5</v>
      </c>
      <c r="J20" s="61">
        <f>'1. Spieltag'!J20</f>
        <v>5</v>
      </c>
      <c r="K20" s="42" t="str">
        <f>IF(OR($Q$3='1. Spieltag'!G20,$Q$3='1. Spieltag'!K20),'1. Spieltag'!K20," ")</f>
        <v xml:space="preserve"> </v>
      </c>
    </row>
    <row r="21" spans="1:20" ht="20.100000000000001" customHeight="1" thickBot="1" x14ac:dyDescent="0.3">
      <c r="A21" s="44">
        <v>0.65277777777777779</v>
      </c>
      <c r="B21" s="46" t="str">
        <f>IF(OR($Q$3='1. Spieltag'!B21,'1. Spieltag (Teamspezifisch)'!$Q$3='1. Spieltag'!F21),'1. Spieltag'!B21," ")</f>
        <v xml:space="preserve"> </v>
      </c>
      <c r="C21" s="61">
        <f>'1. Spieltag'!C21</f>
        <v>2</v>
      </c>
      <c r="D21" s="47" t="s">
        <v>5</v>
      </c>
      <c r="E21" s="61">
        <f>'1. Spieltag'!E21</f>
        <v>0</v>
      </c>
      <c r="F21" s="42" t="str">
        <f>IF(OR($Q$3='1. Spieltag'!B21,$Q$3='1. Spieltag'!F21),'1. Spieltag'!F21," ")</f>
        <v xml:space="preserve"> </v>
      </c>
      <c r="G21" s="46" t="str">
        <f>IF(OR($Q$3='1. Spieltag'!G21,'1. Spieltag (Teamspezifisch)'!$Q$3='1. Spieltag'!K21),'1. Spieltag'!G21," ")</f>
        <v xml:space="preserve"> </v>
      </c>
      <c r="H21" s="61">
        <f>'1. Spieltag'!H21</f>
        <v>1</v>
      </c>
      <c r="I21" s="47" t="s">
        <v>5</v>
      </c>
      <c r="J21" s="61">
        <f>'1. Spieltag'!J21</f>
        <v>4</v>
      </c>
      <c r="K21" s="42" t="str">
        <f>IF(OR($Q$3='1. Spieltag'!G21,$Q$3='1. Spieltag'!K21),'1. Spieltag'!K21," ")</f>
        <v xml:space="preserve"> </v>
      </c>
    </row>
    <row r="22" spans="1:20" ht="20.100000000000001" customHeight="1" thickBot="1" x14ac:dyDescent="0.3">
      <c r="A22" s="44">
        <v>0.66319444444444497</v>
      </c>
      <c r="B22" s="46" t="str">
        <f>IF(OR($Q$3='1. Spieltag'!B22,'1. Spieltag (Teamspezifisch)'!$Q$3='1. Spieltag'!F22),'1. Spieltag'!B22," ")</f>
        <v xml:space="preserve"> </v>
      </c>
      <c r="C22" s="61">
        <f>'1. Spieltag'!C22</f>
        <v>4</v>
      </c>
      <c r="D22" s="47" t="s">
        <v>5</v>
      </c>
      <c r="E22" s="61">
        <f>'1. Spieltag'!E22</f>
        <v>0</v>
      </c>
      <c r="F22" s="42" t="str">
        <f>IF(OR($Q$3='1. Spieltag'!B22,$Q$3='1. Spieltag'!F22),'1. Spieltag'!F22," ")</f>
        <v xml:space="preserve"> </v>
      </c>
      <c r="G22" s="46" t="str">
        <f>IF(OR($Q$3='1. Spieltag'!G22,'1. Spieltag (Teamspezifisch)'!$Q$3='1. Spieltag'!K22),'1. Spieltag'!G22," ")</f>
        <v xml:space="preserve"> </v>
      </c>
      <c r="H22" s="61">
        <f>'1. Spieltag'!H22</f>
        <v>1</v>
      </c>
      <c r="I22" s="47" t="s">
        <v>5</v>
      </c>
      <c r="J22" s="61">
        <f>'1. Spieltag'!J22</f>
        <v>1</v>
      </c>
      <c r="K22" s="42" t="str">
        <f>IF(OR($Q$3='1. Spieltag'!G22,$Q$3='1. Spieltag'!K22),'1. Spieltag'!K22," ")</f>
        <v xml:space="preserve"> </v>
      </c>
      <c r="N22" s="79" t="s">
        <v>33</v>
      </c>
      <c r="O22" s="80"/>
      <c r="P22" s="80"/>
      <c r="Q22" s="80"/>
    </row>
    <row r="23" spans="1:20" ht="20.100000000000001" customHeight="1" thickBot="1" x14ac:dyDescent="0.3">
      <c r="A23" s="44">
        <v>0.67361111111111105</v>
      </c>
      <c r="B23" s="46" t="str">
        <f>IF(OR($Q$3='1. Spieltag'!B23,'1. Spieltag (Teamspezifisch)'!$Q$3='1. Spieltag'!F23),'1. Spieltag'!B23," ")</f>
        <v xml:space="preserve"> </v>
      </c>
      <c r="C23" s="61">
        <f>'1. Spieltag'!C23</f>
        <v>5</v>
      </c>
      <c r="D23" s="47" t="s">
        <v>5</v>
      </c>
      <c r="E23" s="61">
        <f>'1. Spieltag'!E23</f>
        <v>1</v>
      </c>
      <c r="F23" s="42" t="str">
        <f>IF(OR($Q$3='1. Spieltag'!B23,$Q$3='1. Spieltag'!F23),'1. Spieltag'!F23," ")</f>
        <v xml:space="preserve"> </v>
      </c>
      <c r="G23" s="46" t="str">
        <f>IF(OR($Q$3='1. Spieltag'!G23,'1. Spieltag (Teamspezifisch)'!$Q$3='1. Spieltag'!K23),'1. Spieltag'!G23," ")</f>
        <v xml:space="preserve"> </v>
      </c>
      <c r="H23" s="61">
        <f>'1. Spieltag'!H23</f>
        <v>5</v>
      </c>
      <c r="I23" s="47" t="s">
        <v>5</v>
      </c>
      <c r="J23" s="61">
        <f>'1. Spieltag'!J23</f>
        <v>1</v>
      </c>
      <c r="K23" s="42" t="str">
        <f>IF(OR($Q$3='1. Spieltag'!G23,$Q$3='1. Spieltag'!K23),'1. Spieltag'!K23," ")</f>
        <v xml:space="preserve"> </v>
      </c>
      <c r="M23" s="36" t="s">
        <v>37</v>
      </c>
      <c r="N23" s="101" t="s">
        <v>29</v>
      </c>
      <c r="O23" s="77"/>
      <c r="P23" s="77"/>
      <c r="Q23" s="77"/>
      <c r="R23" s="77"/>
    </row>
    <row r="24" spans="1:20" ht="20.100000000000001" customHeight="1" thickBot="1" x14ac:dyDescent="0.3">
      <c r="A24" s="44">
        <v>0.68402777777777801</v>
      </c>
      <c r="B24" s="46" t="str">
        <f>IF(OR($Q$3='1. Spieltag'!B24,'1. Spieltag (Teamspezifisch)'!$Q$3='1. Spieltag'!F24),'1. Spieltag'!B24," ")</f>
        <v xml:space="preserve"> </v>
      </c>
      <c r="C24" s="61">
        <f>'1. Spieltag'!C24</f>
        <v>2</v>
      </c>
      <c r="D24" s="47" t="s">
        <v>5</v>
      </c>
      <c r="E24" s="61">
        <f>'1. Spieltag'!E24</f>
        <v>2</v>
      </c>
      <c r="F24" s="42" t="str">
        <f>IF(OR($Q$3='1. Spieltag'!B24,$Q$3='1. Spieltag'!F24),'1. Spieltag'!F24," ")</f>
        <v xml:space="preserve"> </v>
      </c>
      <c r="G24" s="46" t="str">
        <f>IF(OR($Q$3='1. Spieltag'!G24,'1. Spieltag (Teamspezifisch)'!$Q$3='1. Spieltag'!K24),'1. Spieltag'!G24," ")</f>
        <v xml:space="preserve"> </v>
      </c>
      <c r="H24" s="61">
        <f>'1. Spieltag'!H24</f>
        <v>3</v>
      </c>
      <c r="I24" s="47" t="s">
        <v>5</v>
      </c>
      <c r="J24" s="61">
        <f>'1. Spieltag'!J24</f>
        <v>4</v>
      </c>
      <c r="K24" s="42" t="str">
        <f>IF(OR($Q$3='1. Spieltag'!G24,$Q$3='1. Spieltag'!K24),'1. Spieltag'!K24," ")</f>
        <v xml:space="preserve"> </v>
      </c>
      <c r="M24" s="29" t="s">
        <v>38</v>
      </c>
      <c r="N24" s="101" t="s">
        <v>30</v>
      </c>
      <c r="O24" s="77"/>
      <c r="P24" s="77"/>
      <c r="Q24" s="77"/>
      <c r="R24" s="77"/>
    </row>
    <row r="25" spans="1:20" ht="20.100000000000001" customHeight="1" thickBot="1" x14ac:dyDescent="0.3">
      <c r="A25" s="44">
        <v>0.69444444444444497</v>
      </c>
      <c r="B25" s="46" t="str">
        <f>IF(OR($Q$3='1. Spieltag'!B25,'1. Spieltag (Teamspezifisch)'!$Q$3='1. Spieltag'!F25),'1. Spieltag'!B25," ")</f>
        <v xml:space="preserve"> </v>
      </c>
      <c r="C25" s="61">
        <f>'1. Spieltag'!C25</f>
        <v>1</v>
      </c>
      <c r="D25" s="47" t="s">
        <v>5</v>
      </c>
      <c r="E25" s="61">
        <f>'1. Spieltag'!E25</f>
        <v>5</v>
      </c>
      <c r="F25" s="42" t="str">
        <f>IF(OR($Q$3='1. Spieltag'!B25,$Q$3='1. Spieltag'!F25),'1. Spieltag'!F25," ")</f>
        <v xml:space="preserve"> </v>
      </c>
      <c r="G25" s="46" t="str">
        <f>IF(OR($Q$3='1. Spieltag'!G25,'1. Spieltag (Teamspezifisch)'!$Q$3='1. Spieltag'!K25),'1. Spieltag'!G25," ")</f>
        <v xml:space="preserve"> </v>
      </c>
      <c r="H25" s="61">
        <f>'1. Spieltag'!H25</f>
        <v>3</v>
      </c>
      <c r="I25" s="47" t="s">
        <v>5</v>
      </c>
      <c r="J25" s="61">
        <f>'1. Spieltag'!J25</f>
        <v>4</v>
      </c>
      <c r="K25" s="42" t="str">
        <f>IF(OR($Q$3='1. Spieltag'!G25,$Q$3='1. Spieltag'!K25),'1. Spieltag'!K25," ")</f>
        <v xml:space="preserve"> </v>
      </c>
      <c r="M25" s="30" t="s">
        <v>39</v>
      </c>
      <c r="N25" s="101" t="s">
        <v>10</v>
      </c>
      <c r="O25" s="77"/>
      <c r="P25" s="77"/>
      <c r="Q25" s="77"/>
      <c r="R25" s="77"/>
    </row>
    <row r="26" spans="1:20" ht="20.100000000000001" customHeight="1" thickBot="1" x14ac:dyDescent="0.3">
      <c r="A26" s="44">
        <v>0.70486111111111105</v>
      </c>
      <c r="B26" s="46" t="str">
        <f>IF(OR($Q$3='1. Spieltag'!B26,'1. Spieltag (Teamspezifisch)'!$Q$3='1. Spieltag'!F26),'1. Spieltag'!B26," ")</f>
        <v xml:space="preserve"> </v>
      </c>
      <c r="C26" s="61">
        <f>'1. Spieltag'!C26</f>
        <v>6</v>
      </c>
      <c r="D26" s="47" t="s">
        <v>5</v>
      </c>
      <c r="E26" s="61">
        <f>'1. Spieltag'!E26</f>
        <v>4</v>
      </c>
      <c r="F26" s="42" t="str">
        <f>IF(OR($Q$3='1. Spieltag'!B26,$Q$3='1. Spieltag'!F26),'1. Spieltag'!F26," ")</f>
        <v xml:space="preserve"> </v>
      </c>
      <c r="G26" s="46" t="str">
        <f>IF(OR($Q$3='1. Spieltag'!G26,'1. Spieltag (Teamspezifisch)'!$Q$3='1. Spieltag'!K26),'1. Spieltag'!G26," ")</f>
        <v xml:space="preserve"> </v>
      </c>
      <c r="H26" s="61">
        <f>'1. Spieltag'!H26</f>
        <v>3</v>
      </c>
      <c r="I26" s="47" t="s">
        <v>5</v>
      </c>
      <c r="J26" s="61">
        <f>'1. Spieltag'!J26</f>
        <v>0</v>
      </c>
      <c r="K26" s="42" t="str">
        <f>IF(OR($Q$3='1. Spieltag'!G26,$Q$3='1. Spieltag'!K26),'1. Spieltag'!K26," ")</f>
        <v xml:space="preserve"> </v>
      </c>
      <c r="M26" s="33" t="s">
        <v>40</v>
      </c>
      <c r="N26" s="101" t="s">
        <v>31</v>
      </c>
      <c r="O26" s="77"/>
      <c r="P26" s="77"/>
      <c r="Q26" s="77"/>
      <c r="R26" s="77"/>
    </row>
    <row r="27" spans="1:20" ht="20.100000000000001" customHeight="1" thickBot="1" x14ac:dyDescent="0.3">
      <c r="A27" s="44">
        <v>0.71527777777777801</v>
      </c>
      <c r="B27" s="46" t="str">
        <f>IF(OR($Q$3='1. Spieltag'!B27,'1. Spieltag (Teamspezifisch)'!$Q$3='1. Spieltag'!F27),'1. Spieltag'!B27," ")</f>
        <v xml:space="preserve"> </v>
      </c>
      <c r="C27" s="61">
        <f>'1. Spieltag'!C27</f>
        <v>2</v>
      </c>
      <c r="D27" s="47" t="s">
        <v>5</v>
      </c>
      <c r="E27" s="61">
        <f>'1. Spieltag'!E27</f>
        <v>3</v>
      </c>
      <c r="F27" s="42" t="str">
        <f>IF(OR($Q$3='1. Spieltag'!B27,$Q$3='1. Spieltag'!F27),'1. Spieltag'!F27," ")</f>
        <v xml:space="preserve"> </v>
      </c>
      <c r="G27" s="46" t="str">
        <f>IF(OR($Q$3='1. Spieltag'!G27,'1. Spieltag (Teamspezifisch)'!$Q$3='1. Spieltag'!K27),'1. Spieltag'!G27," ")</f>
        <v xml:space="preserve"> </v>
      </c>
      <c r="H27" s="61">
        <f>'1. Spieltag'!H27</f>
        <v>1</v>
      </c>
      <c r="I27" s="47" t="s">
        <v>5</v>
      </c>
      <c r="J27" s="61">
        <f>'1. Spieltag'!J27</f>
        <v>2</v>
      </c>
      <c r="K27" s="42" t="str">
        <f>IF(OR($Q$3='1. Spieltag'!G27,$Q$3='1. Spieltag'!K27),'1. Spieltag'!K27," ")</f>
        <v xml:space="preserve"> </v>
      </c>
      <c r="M27" s="35" t="s">
        <v>41</v>
      </c>
      <c r="N27" s="101" t="s">
        <v>32</v>
      </c>
      <c r="O27" s="77"/>
      <c r="P27" s="77"/>
      <c r="Q27" s="77"/>
      <c r="R27" s="77"/>
    </row>
    <row r="28" spans="1:20" ht="20.100000000000001" customHeight="1" thickBot="1" x14ac:dyDescent="0.3">
      <c r="A28" s="44">
        <v>0.72569444444444497</v>
      </c>
      <c r="B28" s="46" t="str">
        <f>IF(OR($Q$3='1. Spieltag'!B28,'1. Spieltag (Teamspezifisch)'!$Q$3='1. Spieltag'!F28),'1. Spieltag'!B28," ")</f>
        <v xml:space="preserve"> </v>
      </c>
      <c r="C28" s="61">
        <f>'1. Spieltag'!C28</f>
        <v>1</v>
      </c>
      <c r="D28" s="47" t="s">
        <v>5</v>
      </c>
      <c r="E28" s="61">
        <f>'1. Spieltag'!E28</f>
        <v>9</v>
      </c>
      <c r="F28" s="42" t="str">
        <f>IF(OR($Q$3='1. Spieltag'!B28,$Q$3='1. Spieltag'!F28),'1. Spieltag'!F28," ")</f>
        <v xml:space="preserve"> </v>
      </c>
      <c r="G28" s="46" t="str">
        <f>IF(OR($Q$3='1. Spieltag'!G28,'1. Spieltag (Teamspezifisch)'!$Q$3='1. Spieltag'!K28),'1. Spieltag'!G28," ")</f>
        <v xml:space="preserve"> </v>
      </c>
      <c r="H28" s="61">
        <f>'1. Spieltag'!H28</f>
        <v>4</v>
      </c>
      <c r="I28" s="47" t="s">
        <v>5</v>
      </c>
      <c r="J28" s="61">
        <f>'1. Spieltag'!J28</f>
        <v>5</v>
      </c>
      <c r="K28" s="42" t="str">
        <f>IF(OR($Q$3='1. Spieltag'!G28,$Q$3='1. Spieltag'!K28),'1. Spieltag'!K28," ")</f>
        <v xml:space="preserve"> </v>
      </c>
      <c r="L28" s="6"/>
      <c r="M28" s="34" t="s">
        <v>42</v>
      </c>
      <c r="N28" s="101" t="s">
        <v>13</v>
      </c>
      <c r="O28" s="77"/>
      <c r="P28" s="77"/>
      <c r="Q28" s="77"/>
      <c r="R28" s="77"/>
    </row>
    <row r="29" spans="1:20" ht="20.100000000000001" customHeight="1" thickBot="1" x14ac:dyDescent="0.3">
      <c r="A29" s="44">
        <v>0.73611111111111205</v>
      </c>
      <c r="B29" s="46" t="str">
        <f>IF(OR($Q$3='1. Spieltag'!B29,'1. Spieltag (Teamspezifisch)'!$Q$3='1. Spieltag'!F29),'1. Spieltag'!B29," ")</f>
        <v xml:space="preserve"> </v>
      </c>
      <c r="C29" s="61">
        <f>'1. Spieltag'!C29</f>
        <v>5</v>
      </c>
      <c r="D29" s="47" t="s">
        <v>5</v>
      </c>
      <c r="E29" s="61">
        <f>'1. Spieltag'!E29</f>
        <v>1</v>
      </c>
      <c r="F29" s="46" t="str">
        <f>IF(OR($Q$3='1. Spieltag'!B29,$Q$3='1. Spieltag'!F29),'1. Spieltag'!F29," ")</f>
        <v xml:space="preserve"> </v>
      </c>
      <c r="G29" s="46" t="str">
        <f>IF(OR($Q$3='1. Spieltag'!G29,'1. Spieltag (Teamspezifisch)'!$Q$3='1. Spieltag'!K29),'1. Spieltag'!G29," ")</f>
        <v xml:space="preserve"> </v>
      </c>
      <c r="H29" s="61">
        <f>'1. Spieltag'!H29</f>
        <v>2</v>
      </c>
      <c r="I29" s="47" t="s">
        <v>5</v>
      </c>
      <c r="J29" s="61">
        <f>'1. Spieltag'!J29</f>
        <v>2</v>
      </c>
      <c r="K29" s="42" t="str">
        <f>IF(OR($Q$3='1. Spieltag'!G29,$Q$3='1. Spieltag'!K29),'1. Spieltag'!K29," ")</f>
        <v xml:space="preserve"> </v>
      </c>
      <c r="M29" s="37" t="s">
        <v>43</v>
      </c>
      <c r="N29" s="101" t="s">
        <v>14</v>
      </c>
      <c r="O29" s="77"/>
      <c r="P29" s="77"/>
      <c r="Q29" s="77"/>
      <c r="R29" s="77"/>
    </row>
    <row r="30" spans="1:20" ht="20.100000000000001" customHeight="1" thickBot="1" x14ac:dyDescent="0.3">
      <c r="A30" s="44">
        <v>0.74652777777777801</v>
      </c>
      <c r="B30" s="121" t="s">
        <v>19</v>
      </c>
      <c r="C30" s="116"/>
      <c r="D30" s="116"/>
      <c r="E30" s="116"/>
      <c r="F30" s="122"/>
      <c r="G30" s="46" t="str">
        <f>IF(OR($Q$3='1. Spieltag'!G30,'1. Spieltag (Teamspezifisch)'!$Q$3='1. Spieltag'!K30),'1. Spieltag'!G30," ")</f>
        <v xml:space="preserve"> </v>
      </c>
      <c r="H30" s="61">
        <f>'1. Spieltag'!H30</f>
        <v>1</v>
      </c>
      <c r="I30" s="47" t="s">
        <v>5</v>
      </c>
      <c r="J30" s="61">
        <f>'1. Spieltag'!J30</f>
        <v>3</v>
      </c>
      <c r="K30" s="42" t="str">
        <f>IF(OR($Q$3='1. Spieltag'!G30,$Q$3='1. Spieltag'!K30),'1. Spieltag'!K30," ")</f>
        <v xml:space="preserve"> </v>
      </c>
    </row>
    <row r="31" spans="1:20" ht="20.100000000000001" customHeight="1" thickBot="1" x14ac:dyDescent="0.3">
      <c r="A31" s="44">
        <v>0.75694444444444497</v>
      </c>
      <c r="B31" s="74" t="s">
        <v>3</v>
      </c>
      <c r="C31" s="75"/>
      <c r="D31" s="75"/>
      <c r="E31" s="75"/>
      <c r="F31" s="75"/>
      <c r="G31" s="75"/>
      <c r="H31" s="75"/>
      <c r="I31" s="75"/>
      <c r="J31" s="75"/>
      <c r="K31" s="76"/>
      <c r="M31" s="97" t="s">
        <v>46</v>
      </c>
      <c r="N31" s="97"/>
      <c r="O31" s="97"/>
      <c r="P31" s="97"/>
      <c r="Q31" s="97"/>
      <c r="R31" s="97"/>
      <c r="S31" s="97"/>
      <c r="T31" s="97"/>
    </row>
    <row r="32" spans="1:20" ht="20.100000000000001" customHeight="1" thickBot="1" x14ac:dyDescent="0.3">
      <c r="A32" s="44">
        <v>0.76736111111111205</v>
      </c>
      <c r="B32" s="81" t="s">
        <v>20</v>
      </c>
      <c r="C32" s="82"/>
      <c r="D32" s="82"/>
      <c r="E32" s="82"/>
      <c r="F32" s="82"/>
      <c r="G32" s="82"/>
      <c r="H32" s="82"/>
      <c r="I32" s="82"/>
      <c r="J32" s="82"/>
      <c r="K32" s="83"/>
      <c r="M32" s="97" t="s">
        <v>45</v>
      </c>
      <c r="N32" s="97"/>
      <c r="O32" s="97"/>
      <c r="P32" s="97"/>
      <c r="Q32" s="97"/>
      <c r="R32" s="97"/>
      <c r="S32" s="97"/>
      <c r="T32" s="97"/>
    </row>
    <row r="33" spans="1:18" ht="20.100000000000001" customHeight="1" thickBot="1" x14ac:dyDescent="0.3">
      <c r="A33" s="44">
        <v>0.77777777777777901</v>
      </c>
      <c r="B33" s="46" t="str">
        <f>IF(OR($Q$3='1. Spieltag'!B33,'1. Spieltag (Teamspezifisch)'!$Q$3='1. Spieltag'!F33),'1. Spieltag'!B33," ")</f>
        <v xml:space="preserve"> </v>
      </c>
      <c r="C33" s="61">
        <f>'1. Spieltag'!C33</f>
        <v>0</v>
      </c>
      <c r="D33" s="47" t="s">
        <v>5</v>
      </c>
      <c r="E33" s="61">
        <f>'1. Spieltag'!E33</f>
        <v>7</v>
      </c>
      <c r="F33" s="42" t="str">
        <f>IF(OR($Q$3='1. Spieltag'!B33,$Q$3='1. Spieltag'!F33),'1. Spieltag'!F33," ")</f>
        <v xml:space="preserve"> </v>
      </c>
      <c r="G33" s="46" t="str">
        <f>IF(OR($Q$3='1. Spieltag'!G33,'1. Spieltag (Teamspezifisch)'!$Q$3='1. Spieltag'!K33),'1. Spieltag'!G33," ")</f>
        <v xml:space="preserve"> </v>
      </c>
      <c r="H33" s="61">
        <f>'1. Spieltag'!H33</f>
        <v>2</v>
      </c>
      <c r="I33" s="47" t="s">
        <v>5</v>
      </c>
      <c r="J33" s="61">
        <f>'1. Spieltag'!J33</f>
        <v>3</v>
      </c>
      <c r="K33" s="42" t="str">
        <f>IF(OR($Q$3='1. Spieltag'!G33,$Q$3='1. Spieltag'!K33),'1. Spieltag'!K33," ")</f>
        <v xml:space="preserve"> </v>
      </c>
    </row>
    <row r="34" spans="1:18" ht="20.100000000000001" customHeight="1" thickBot="1" x14ac:dyDescent="0.3">
      <c r="A34" s="44">
        <v>0.7895833333333333</v>
      </c>
      <c r="B34" s="46" t="str">
        <f>IF(OR($Q$3='1. Spieltag'!B34,'1. Spieltag (Teamspezifisch)'!$Q$3='1. Spieltag'!F34),'1. Spieltag'!B34," ")</f>
        <v xml:space="preserve"> </v>
      </c>
      <c r="C34" s="61">
        <f>'1. Spieltag'!C34</f>
        <v>5</v>
      </c>
      <c r="D34" s="47" t="s">
        <v>5</v>
      </c>
      <c r="E34" s="61">
        <f>'1. Spieltag'!E34</f>
        <v>3</v>
      </c>
      <c r="F34" s="42" t="str">
        <f>IF(OR($Q$3='1. Spieltag'!B34,$Q$3='1. Spieltag'!F34),'1. Spieltag'!F34," ")</f>
        <v xml:space="preserve"> </v>
      </c>
      <c r="G34" s="46" t="str">
        <f>IF(OR($Q$3='1. Spieltag'!G34,'1. Spieltag (Teamspezifisch)'!$Q$3='1. Spieltag'!K34),'1. Spieltag'!G34," ")</f>
        <v xml:space="preserve"> </v>
      </c>
      <c r="H34" s="61">
        <f>'1. Spieltag'!H34</f>
        <v>0</v>
      </c>
      <c r="I34" s="47" t="s">
        <v>5</v>
      </c>
      <c r="J34" s="61">
        <f>'1. Spieltag'!J34</f>
        <v>4</v>
      </c>
      <c r="K34" s="42" t="str">
        <f>IF(OR($Q$3='1. Spieltag'!G34,$Q$3='1. Spieltag'!K34),'1. Spieltag'!K34," ")</f>
        <v xml:space="preserve"> </v>
      </c>
      <c r="N34" s="79" t="s">
        <v>15</v>
      </c>
      <c r="O34" s="80"/>
      <c r="P34" s="80"/>
      <c r="Q34" s="80"/>
    </row>
    <row r="35" spans="1:18" ht="20.100000000000001" customHeight="1" thickBot="1" x14ac:dyDescent="0.3">
      <c r="A35" s="44">
        <v>0.80138888888888804</v>
      </c>
      <c r="B35" s="46" t="str">
        <f>IF(OR($Q$3='1. Spieltag'!B35,'1. Spieltag (Teamspezifisch)'!$Q$3='1. Spieltag'!F35),'1. Spieltag'!B35," ")</f>
        <v xml:space="preserve"> </v>
      </c>
      <c r="C35" s="61">
        <f>'1. Spieltag'!C35</f>
        <v>3</v>
      </c>
      <c r="D35" s="47" t="s">
        <v>5</v>
      </c>
      <c r="E35" s="61">
        <f>'1. Spieltag'!E35</f>
        <v>1</v>
      </c>
      <c r="F35" s="42" t="str">
        <f>IF(OR($Q$3='1. Spieltag'!B35,$Q$3='1. Spieltag'!F35),'1. Spieltag'!F35," ")</f>
        <v xml:space="preserve"> </v>
      </c>
      <c r="G35" s="46" t="str">
        <f>IF(OR($Q$3='1. Spieltag'!G35,'1. Spieltag (Teamspezifisch)'!$Q$3='1. Spieltag'!K35),'1. Spieltag'!G35," ")</f>
        <v xml:space="preserve"> </v>
      </c>
      <c r="H35" s="61">
        <f>'1. Spieltag'!H35</f>
        <v>5</v>
      </c>
      <c r="I35" s="47" t="s">
        <v>5</v>
      </c>
      <c r="J35" s="61">
        <f>'1. Spieltag'!J35</f>
        <v>1</v>
      </c>
      <c r="K35" s="42" t="str">
        <f>IF(OR($Q$3='1. Spieltag'!G35,$Q$3='1. Spieltag'!K35),'1. Spieltag'!K35," ")</f>
        <v xml:space="preserve"> </v>
      </c>
      <c r="M35" s="27">
        <v>1</v>
      </c>
      <c r="N35" s="101" t="s">
        <v>9</v>
      </c>
      <c r="O35" s="77"/>
      <c r="P35" s="77"/>
      <c r="Q35" s="77"/>
      <c r="R35" s="77"/>
    </row>
    <row r="36" spans="1:18" ht="20.100000000000001" customHeight="1" thickBot="1" x14ac:dyDescent="0.3">
      <c r="A36" s="44">
        <v>0.813194444444442</v>
      </c>
      <c r="B36" s="46" t="str">
        <f>IF(OR($Q$3='1. Spieltag'!B36,'1. Spieltag (Teamspezifisch)'!$Q$3='1. Spieltag'!F36),'1. Spieltag'!B36," ")</f>
        <v xml:space="preserve"> </v>
      </c>
      <c r="C36" s="61">
        <f>'1. Spieltag'!C36</f>
        <v>1</v>
      </c>
      <c r="D36" s="47" t="s">
        <v>5</v>
      </c>
      <c r="E36" s="61">
        <f>'1. Spieltag'!E36</f>
        <v>4</v>
      </c>
      <c r="F36" s="42" t="str">
        <f>IF(OR($Q$3='1. Spieltag'!B36,$Q$3='1. Spieltag'!F36),'1. Spieltag'!F36," ")</f>
        <v xml:space="preserve"> </v>
      </c>
      <c r="G36" s="46" t="str">
        <f>IF(OR($Q$3='1. Spieltag'!G36,'1. Spieltag (Teamspezifisch)'!$Q$3='1. Spieltag'!K36),'1. Spieltag'!G36," ")</f>
        <v xml:space="preserve"> </v>
      </c>
      <c r="H36" s="61">
        <f>'1. Spieltag'!H36</f>
        <v>2</v>
      </c>
      <c r="I36" s="47" t="s">
        <v>5</v>
      </c>
      <c r="J36" s="61">
        <f>'1. Spieltag'!J36</f>
        <v>3</v>
      </c>
      <c r="K36" s="42" t="str">
        <f>IF(OR($Q$3='1. Spieltag'!G36,$Q$3='1. Spieltag'!K36),'1. Spieltag'!K36," ")</f>
        <v xml:space="preserve"> </v>
      </c>
      <c r="L36" s="6"/>
      <c r="M36" s="30">
        <v>2</v>
      </c>
      <c r="N36" s="101" t="s">
        <v>10</v>
      </c>
      <c r="O36" s="77"/>
      <c r="P36" s="77"/>
      <c r="Q36" s="77"/>
      <c r="R36" s="77"/>
    </row>
    <row r="37" spans="1:18" ht="20.100000000000001" customHeight="1" thickBot="1" x14ac:dyDescent="0.3">
      <c r="A37" s="44">
        <v>0.82499999999999596</v>
      </c>
      <c r="B37" s="46" t="str">
        <f>IF(OR($Q$3='1. Spieltag'!B37,'1. Spieltag (Teamspezifisch)'!$Q$3='1. Spieltag'!F37),'1. Spieltag'!B37," ")</f>
        <v xml:space="preserve"> </v>
      </c>
      <c r="C37" s="61">
        <f>'1. Spieltag'!C37</f>
        <v>1</v>
      </c>
      <c r="D37" s="47" t="s">
        <v>5</v>
      </c>
      <c r="E37" s="61">
        <f>'1. Spieltag'!E37</f>
        <v>1</v>
      </c>
      <c r="F37" s="42" t="str">
        <f>IF(OR($Q$3='1. Spieltag'!B37,$Q$3='1. Spieltag'!F37),'1. Spieltag'!F37," ")</f>
        <v xml:space="preserve"> </v>
      </c>
      <c r="G37" s="46" t="str">
        <f>IF(OR($Q$3='1. Spieltag'!G37,'1. Spieltag (Teamspezifisch)'!$Q$3='1. Spieltag'!K37),'1. Spieltag'!G37," ")</f>
        <v xml:space="preserve"> </v>
      </c>
      <c r="H37" s="61">
        <f>'1. Spieltag'!H37</f>
        <v>5</v>
      </c>
      <c r="I37" s="47" t="s">
        <v>5</v>
      </c>
      <c r="J37" s="61">
        <f>'1. Spieltag'!J37</f>
        <v>3</v>
      </c>
      <c r="K37" s="42" t="str">
        <f>IF(OR($Q$3='1. Spieltag'!G37,$Q$3='1. Spieltag'!K37),'1. Spieltag'!K37," ")</f>
        <v xml:space="preserve"> </v>
      </c>
      <c r="M37" s="32">
        <v>3</v>
      </c>
      <c r="N37" s="101" t="s">
        <v>11</v>
      </c>
      <c r="O37" s="77"/>
      <c r="P37" s="77"/>
      <c r="Q37" s="77"/>
      <c r="R37" s="77"/>
    </row>
    <row r="38" spans="1:18" ht="20.100000000000001" customHeight="1" thickBot="1" x14ac:dyDescent="0.3">
      <c r="A38" s="44">
        <v>0.83680555555555003</v>
      </c>
      <c r="B38" s="46" t="str">
        <f>IF(OR($Q$3='1. Spieltag'!B38,'1. Spieltag (Teamspezifisch)'!$Q$3='1. Spieltag'!F38),'1. Spieltag'!B38," ")</f>
        <v xml:space="preserve"> </v>
      </c>
      <c r="C38" s="61">
        <f>'1. Spieltag'!C38</f>
        <v>4</v>
      </c>
      <c r="D38" s="47" t="s">
        <v>5</v>
      </c>
      <c r="E38" s="61">
        <f>'1. Spieltag'!E38</f>
        <v>1</v>
      </c>
      <c r="F38" s="42" t="str">
        <f>IF(OR($Q$3='1. Spieltag'!B38,$Q$3='1. Spieltag'!F38),'1. Spieltag'!F38," ")</f>
        <v xml:space="preserve"> </v>
      </c>
      <c r="G38" s="46" t="str">
        <f>IF(OR($Q$3='1. Spieltag'!G38,'1. Spieltag (Teamspezifisch)'!$Q$3='1. Spieltag'!K38),'1. Spieltag'!G38," ")</f>
        <v xml:space="preserve"> </v>
      </c>
      <c r="H38" s="61">
        <f>'1. Spieltag'!H38</f>
        <v>2</v>
      </c>
      <c r="I38" s="47" t="s">
        <v>5</v>
      </c>
      <c r="J38" s="61">
        <f>'1. Spieltag'!J38</f>
        <v>1</v>
      </c>
      <c r="K38" s="42" t="str">
        <f>IF(OR($Q$3='1. Spieltag'!G38,$Q$3='1. Spieltag'!K38),'1. Spieltag'!K38," ")</f>
        <v xml:space="preserve"> </v>
      </c>
      <c r="M38" s="33">
        <v>4</v>
      </c>
      <c r="N38" s="101" t="s">
        <v>31</v>
      </c>
      <c r="O38" s="77"/>
      <c r="P38" s="77"/>
      <c r="Q38" s="77"/>
      <c r="R38" s="77"/>
    </row>
    <row r="39" spans="1:18" ht="20.100000000000001" customHeight="1" thickBot="1" x14ac:dyDescent="0.3">
      <c r="A39" s="44">
        <v>0.84861111111110499</v>
      </c>
      <c r="B39" s="81" t="s">
        <v>8</v>
      </c>
      <c r="C39" s="82"/>
      <c r="D39" s="82"/>
      <c r="E39" s="82"/>
      <c r="F39" s="82"/>
      <c r="G39" s="82"/>
      <c r="H39" s="82"/>
      <c r="I39" s="82"/>
      <c r="J39" s="82"/>
      <c r="K39" s="83"/>
      <c r="M39" s="35">
        <v>5</v>
      </c>
      <c r="N39" s="101" t="s">
        <v>32</v>
      </c>
      <c r="O39" s="77"/>
      <c r="P39" s="77"/>
      <c r="Q39" s="77"/>
      <c r="R39" s="77"/>
    </row>
    <row r="40" spans="1:18" ht="20.100000000000001" customHeight="1" thickBot="1" x14ac:dyDescent="0.3">
      <c r="A40" s="44">
        <v>0.86805555555555547</v>
      </c>
      <c r="B40" s="46" t="str">
        <f>IF(OR($Q$3='1. Spieltag'!B40,'1. Spieltag (Teamspezifisch)'!$Q$3='1. Spieltag'!F40),'1. Spieltag'!B40," ")</f>
        <v xml:space="preserve"> </v>
      </c>
      <c r="C40" s="61">
        <f>'1. Spieltag'!C40</f>
        <v>4</v>
      </c>
      <c r="D40" s="47" t="s">
        <v>5</v>
      </c>
      <c r="E40" s="61">
        <f>'1. Spieltag'!E40</f>
        <v>1</v>
      </c>
      <c r="F40" s="42" t="str">
        <f>IF(OR($Q$3='1. Spieltag'!B40,$Q$3='1. Spieltag'!F40),'1. Spieltag'!F40," ")</f>
        <v xml:space="preserve"> </v>
      </c>
      <c r="G40" s="46" t="str">
        <f>IF(OR($Q$3='1. Spieltag'!G40,'1. Spieltag (Teamspezifisch)'!$Q$3='1. Spieltag'!K40),'1. Spieltag'!G40," ")</f>
        <v xml:space="preserve"> </v>
      </c>
      <c r="H40" s="61">
        <f>'1. Spieltag'!H40</f>
        <v>1</v>
      </c>
      <c r="I40" s="47" t="s">
        <v>5</v>
      </c>
      <c r="J40" s="61">
        <f>'1. Spieltag'!J40</f>
        <v>4</v>
      </c>
      <c r="K40" s="42" t="str">
        <f>IF(OR($Q$3='1. Spieltag'!G40,$Q$3='1. Spieltag'!K40),'1. Spieltag'!K40," ")</f>
        <v xml:space="preserve"> </v>
      </c>
      <c r="M40" s="37">
        <v>6</v>
      </c>
      <c r="N40" s="101" t="s">
        <v>14</v>
      </c>
      <c r="O40" s="77"/>
      <c r="P40" s="77"/>
      <c r="Q40" s="77"/>
      <c r="R40" s="77"/>
    </row>
    <row r="41" spans="1:18" ht="20.100000000000001" customHeight="1" thickBot="1" x14ac:dyDescent="0.3">
      <c r="A41" s="44">
        <v>0.87986111111111109</v>
      </c>
      <c r="B41" s="46" t="str">
        <f>IF(OR($Q$3='1. Spieltag'!B41,'1. Spieltag (Teamspezifisch)'!$Q$3='1. Spieltag'!F41),'1. Spieltag'!B41," ")</f>
        <v xml:space="preserve"> </v>
      </c>
      <c r="C41" s="61">
        <f>'1. Spieltag'!C41</f>
        <v>2</v>
      </c>
      <c r="D41" s="47" t="s">
        <v>5</v>
      </c>
      <c r="E41" s="61">
        <f>'1. Spieltag'!E41</f>
        <v>0</v>
      </c>
      <c r="F41" s="42" t="str">
        <f>IF(OR($Q$3='1. Spieltag'!B41,$Q$3='1. Spieltag'!F41),'1. Spieltag'!F41," ")</f>
        <v xml:space="preserve"> </v>
      </c>
      <c r="G41" s="46" t="str">
        <f>IF(OR($Q$3='1. Spieltag'!G41,'1. Spieltag (Teamspezifisch)'!$Q$3='1. Spieltag'!K41),'1. Spieltag'!G41," ")</f>
        <v xml:space="preserve"> </v>
      </c>
      <c r="H41" s="61">
        <f>'1. Spieltag'!H41</f>
        <v>0</v>
      </c>
      <c r="I41" s="47" t="s">
        <v>5</v>
      </c>
      <c r="J41" s="61">
        <f>'1. Spieltag'!J41</f>
        <v>4</v>
      </c>
      <c r="K41" s="42" t="str">
        <f>IF(OR($Q$3='1. Spieltag'!G41,$Q$3='1. Spieltag'!K41),'1. Spieltag'!K41," ")</f>
        <v xml:space="preserve"> </v>
      </c>
      <c r="M41" s="34">
        <v>7</v>
      </c>
      <c r="N41" s="101" t="s">
        <v>13</v>
      </c>
      <c r="O41" s="77"/>
      <c r="P41" s="77"/>
      <c r="Q41" s="77"/>
      <c r="R41" s="77"/>
    </row>
    <row r="42" spans="1:18" ht="20.100000000000001" customHeight="1" thickBot="1" x14ac:dyDescent="0.3">
      <c r="A42" s="44">
        <v>0.89166666666666705</v>
      </c>
      <c r="B42" s="46" t="str">
        <f>IF(OR($Q$3='1. Spieltag'!B42,'1. Spieltag (Teamspezifisch)'!$Q$3='1. Spieltag'!F42),'1. Spieltag'!B42," ")</f>
        <v xml:space="preserve"> </v>
      </c>
      <c r="C42" s="61">
        <f>'1. Spieltag'!C42</f>
        <v>0</v>
      </c>
      <c r="D42" s="47" t="s">
        <v>5</v>
      </c>
      <c r="E42" s="61">
        <f>'1. Spieltag'!E42</f>
        <v>3</v>
      </c>
      <c r="F42" s="42" t="str">
        <f>IF(OR($Q$3='1. Spieltag'!B42,$Q$3='1. Spieltag'!F42),'1. Spieltag'!F42," ")</f>
        <v xml:space="preserve"> </v>
      </c>
      <c r="G42" s="46" t="str">
        <f>IF(OR($Q$3='1. Spieltag'!G42,'1. Spieltag (Teamspezifisch)'!$Q$3='1. Spieltag'!K42),'1. Spieltag'!G42," ")</f>
        <v xml:space="preserve"> </v>
      </c>
      <c r="H42" s="61">
        <f>'1. Spieltag'!H42</f>
        <v>1</v>
      </c>
      <c r="I42" s="47" t="s">
        <v>5</v>
      </c>
      <c r="J42" s="61">
        <f>'1. Spieltag'!J42</f>
        <v>0</v>
      </c>
      <c r="K42" s="42" t="str">
        <f>IF(OR($Q$3='1. Spieltag'!G42,$Q$3='1. Spieltag'!K42),'1. Spieltag'!K42," ")</f>
        <v xml:space="preserve"> </v>
      </c>
      <c r="M42" s="36">
        <v>8</v>
      </c>
      <c r="N42" s="123" t="s">
        <v>29</v>
      </c>
      <c r="O42" s="78"/>
      <c r="P42" s="78"/>
      <c r="Q42" s="78"/>
      <c r="R42" s="78"/>
    </row>
    <row r="43" spans="1:18" ht="20.100000000000001" customHeight="1" thickBot="1" x14ac:dyDescent="0.3">
      <c r="A43" s="44">
        <v>0.90347222222222201</v>
      </c>
      <c r="B43" s="46" t="str">
        <f>IF(OR($Q$3='1. Spieltag'!B43,'1. Spieltag (Teamspezifisch)'!$Q$3='1. Spieltag'!F43),'1. Spieltag'!B43," ")</f>
        <v xml:space="preserve"> </v>
      </c>
      <c r="C43" s="61">
        <f>'1. Spieltag'!C43</f>
        <v>4</v>
      </c>
      <c r="D43" s="47" t="s">
        <v>5</v>
      </c>
      <c r="E43" s="61">
        <f>'1. Spieltag'!E43</f>
        <v>0</v>
      </c>
      <c r="F43" s="42" t="str">
        <f>IF(OR($Q$3='1. Spieltag'!B43,$Q$3='1. Spieltag'!F43),'1. Spieltag'!F43," ")</f>
        <v xml:space="preserve"> </v>
      </c>
      <c r="G43" s="46" t="str">
        <f>IF(OR($Q$3='1. Spieltag'!G43,'1. Spieltag (Teamspezifisch)'!$Q$3='1. Spieltag'!K43),'1. Spieltag'!G43," ")</f>
        <v xml:space="preserve"> </v>
      </c>
      <c r="H43" s="61">
        <f>'1. Spieltag'!H43</f>
        <v>3</v>
      </c>
      <c r="I43" s="47" t="s">
        <v>5</v>
      </c>
      <c r="J43" s="61">
        <f>'1. Spieltag'!J43</f>
        <v>5</v>
      </c>
      <c r="K43" s="42" t="str">
        <f>IF(OR($Q$3='1. Spieltag'!G43,$Q$3='1. Spieltag'!K43),'1. Spieltag'!K43," ")</f>
        <v xml:space="preserve"> </v>
      </c>
      <c r="M43" s="29">
        <v>9</v>
      </c>
      <c r="N43" s="123" t="s">
        <v>30</v>
      </c>
      <c r="O43" s="78"/>
      <c r="P43" s="78"/>
      <c r="Q43" s="78"/>
      <c r="R43" s="78"/>
    </row>
    <row r="44" spans="1:18" ht="20.100000000000001" customHeight="1" thickBot="1" x14ac:dyDescent="0.3">
      <c r="A44" s="44">
        <v>0.91527777777777797</v>
      </c>
      <c r="B44" s="46" t="str">
        <f>IF(OR($Q$3='1. Spieltag'!B44,'1. Spieltag (Teamspezifisch)'!$Q$3='1. Spieltag'!F44),'1. Spieltag'!B44," ")</f>
        <v xml:space="preserve"> </v>
      </c>
      <c r="C44" s="61">
        <f>'1. Spieltag'!C44</f>
        <v>0</v>
      </c>
      <c r="D44" s="48" t="s">
        <v>5</v>
      </c>
      <c r="E44" s="61">
        <f>'1. Spieltag'!E44</f>
        <v>4</v>
      </c>
      <c r="F44" s="46" t="str">
        <f>IF(OR($Q$3='1. Spieltag'!B44,$Q$3='1. Spieltag'!F44),'1. Spieltag'!F44," ")</f>
        <v xml:space="preserve"> </v>
      </c>
      <c r="G44" s="46" t="str">
        <f>IF(OR($Q$3='1. Spieltag'!G44,'1. Spieltag (Teamspezifisch)'!$Q$3='1. Spieltag'!K44),'1. Spieltag'!G44," ")</f>
        <v xml:space="preserve"> </v>
      </c>
      <c r="H44" s="61">
        <f>'1. Spieltag'!H44</f>
        <v>1</v>
      </c>
      <c r="I44" s="48" t="s">
        <v>5</v>
      </c>
      <c r="J44" s="61">
        <f>'1. Spieltag'!J44</f>
        <v>4</v>
      </c>
      <c r="K44" s="46" t="str">
        <f>IF(OR($Q$3='1. Spieltag'!G44,$Q$3='1. Spieltag'!K44),'1. Spieltag'!K44," ")</f>
        <v xml:space="preserve"> </v>
      </c>
      <c r="M44" s="7"/>
      <c r="N44" s="7"/>
      <c r="O44" s="7"/>
      <c r="P44" s="7"/>
      <c r="Q44" s="7"/>
      <c r="R44" s="7"/>
    </row>
    <row r="45" spans="1:18" ht="20.100000000000001" customHeight="1" x14ac:dyDescent="0.25">
      <c r="A45" s="44">
        <v>0.92708333333333404</v>
      </c>
      <c r="B45" s="118" t="s">
        <v>51</v>
      </c>
      <c r="C45" s="118"/>
      <c r="D45" s="118"/>
      <c r="E45" s="118"/>
      <c r="F45" s="119"/>
      <c r="G45" s="118"/>
      <c r="H45" s="118"/>
      <c r="I45" s="118"/>
      <c r="J45" s="118"/>
      <c r="K45" s="119"/>
      <c r="M45" s="7"/>
      <c r="N45" s="7"/>
      <c r="O45" s="7"/>
      <c r="P45" s="7"/>
      <c r="Q45" s="7"/>
      <c r="R45" s="7"/>
    </row>
    <row r="46" spans="1:18" ht="20.100000000000001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M46" s="7"/>
      <c r="N46" s="7"/>
      <c r="O46" s="7"/>
      <c r="P46" s="7"/>
      <c r="Q46" s="7"/>
      <c r="R46" s="7"/>
    </row>
    <row r="47" spans="1:18" ht="20.100000000000001" customHeight="1" x14ac:dyDescent="0.25">
      <c r="B47" s="80" t="s">
        <v>69</v>
      </c>
      <c r="C47" s="80"/>
      <c r="D47" s="80"/>
      <c r="E47" s="80"/>
      <c r="F47" s="80"/>
      <c r="G47" s="80"/>
      <c r="H47" s="80"/>
      <c r="I47" s="80"/>
      <c r="J47" s="80"/>
      <c r="K47" s="80"/>
      <c r="M47" s="7"/>
      <c r="N47" s="7"/>
      <c r="O47" s="7"/>
      <c r="P47" s="7"/>
      <c r="Q47" s="7"/>
      <c r="R47" s="7"/>
    </row>
    <row r="48" spans="1:18" ht="20.100000000000001" customHeight="1" x14ac:dyDescent="0.25">
      <c r="B48" s="80" t="s">
        <v>70</v>
      </c>
      <c r="C48" s="80"/>
      <c r="D48" s="80"/>
      <c r="E48" s="80"/>
      <c r="F48" s="80"/>
      <c r="G48" s="80" t="s">
        <v>71</v>
      </c>
      <c r="H48" s="80"/>
      <c r="I48" s="80"/>
      <c r="J48" s="80"/>
      <c r="K48" s="80"/>
      <c r="M48" s="7"/>
      <c r="N48" s="7"/>
      <c r="O48" s="7"/>
      <c r="P48" s="7"/>
      <c r="Q48" s="7"/>
      <c r="R48" s="7"/>
    </row>
    <row r="49" spans="2:18" ht="20.100000000000001" customHeight="1" x14ac:dyDescent="0.25">
      <c r="B49" s="80" t="s">
        <v>10</v>
      </c>
      <c r="C49" s="80"/>
      <c r="D49" s="80"/>
      <c r="E49" s="80"/>
      <c r="F49" s="80"/>
      <c r="G49" s="80" t="s">
        <v>11</v>
      </c>
      <c r="H49" s="80"/>
      <c r="I49" s="80"/>
      <c r="J49" s="80"/>
      <c r="K49" s="80"/>
      <c r="M49" s="7"/>
      <c r="N49" s="7"/>
      <c r="O49" s="7"/>
      <c r="P49" s="7"/>
      <c r="Q49" s="7"/>
      <c r="R49" s="7"/>
    </row>
    <row r="50" spans="2:18" ht="20.100000000000001" customHeight="1" x14ac:dyDescent="0.25">
      <c r="M50" s="7"/>
      <c r="N50" s="7"/>
      <c r="O50" s="7"/>
      <c r="P50" s="7"/>
      <c r="Q50" s="7"/>
      <c r="R50" s="7"/>
    </row>
    <row r="51" spans="2:18" ht="20.100000000000001" customHeight="1" x14ac:dyDescent="0.25">
      <c r="M51" s="7"/>
      <c r="N51" s="7"/>
      <c r="O51" s="7"/>
      <c r="P51" s="7"/>
      <c r="Q51" s="7"/>
      <c r="R51" s="7"/>
    </row>
    <row r="52" spans="2:18" ht="20.100000000000001" customHeight="1" x14ac:dyDescent="0.25"/>
    <row r="53" spans="2:18" ht="20.100000000000001" customHeight="1" x14ac:dyDescent="0.25"/>
    <row r="54" spans="2:18" ht="20.100000000000001" customHeight="1" x14ac:dyDescent="0.25"/>
    <row r="55" spans="2:18" ht="20.100000000000001" customHeight="1" x14ac:dyDescent="0.25"/>
    <row r="56" spans="2:18" ht="20.100000000000001" customHeight="1" x14ac:dyDescent="0.25"/>
    <row r="57" spans="2:18" ht="20.100000000000001" customHeight="1" x14ac:dyDescent="0.25"/>
    <row r="58" spans="2:18" ht="20.100000000000001" customHeight="1" x14ac:dyDescent="0.25"/>
    <row r="59" spans="2:18" ht="20.100000000000001" customHeight="1" x14ac:dyDescent="0.25"/>
    <row r="60" spans="2:18" ht="20.100000000000001" customHeight="1" x14ac:dyDescent="0.25"/>
    <row r="61" spans="2:18" ht="20.100000000000001" customHeight="1" x14ac:dyDescent="0.25"/>
    <row r="62" spans="2:18" ht="20.100000000000001" customHeight="1" x14ac:dyDescent="0.25"/>
    <row r="63" spans="2:18" ht="20.100000000000001" customHeight="1" x14ac:dyDescent="0.25"/>
    <row r="64" spans="2:18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54">
    <mergeCell ref="B47:K47"/>
    <mergeCell ref="B48:F48"/>
    <mergeCell ref="G48:K48"/>
    <mergeCell ref="B49:F49"/>
    <mergeCell ref="G49:K49"/>
    <mergeCell ref="N40:R40"/>
    <mergeCell ref="N41:R41"/>
    <mergeCell ref="N42:R42"/>
    <mergeCell ref="N43:R43"/>
    <mergeCell ref="N9:R9"/>
    <mergeCell ref="N10:R10"/>
    <mergeCell ref="N11:R11"/>
    <mergeCell ref="M31:T31"/>
    <mergeCell ref="M32:T32"/>
    <mergeCell ref="N28:R28"/>
    <mergeCell ref="N29:R29"/>
    <mergeCell ref="N35:R35"/>
    <mergeCell ref="N36:R36"/>
    <mergeCell ref="N37:R37"/>
    <mergeCell ref="N38:R38"/>
    <mergeCell ref="N13:Q13"/>
    <mergeCell ref="B45:K45"/>
    <mergeCell ref="P2:R2"/>
    <mergeCell ref="M5:T5"/>
    <mergeCell ref="M6:T6"/>
    <mergeCell ref="N14:R14"/>
    <mergeCell ref="B39:K39"/>
    <mergeCell ref="N39:R39"/>
    <mergeCell ref="B30:F30"/>
    <mergeCell ref="B31:K31"/>
    <mergeCell ref="B32:K32"/>
    <mergeCell ref="N34:Q34"/>
    <mergeCell ref="N24:R24"/>
    <mergeCell ref="N25:R25"/>
    <mergeCell ref="N26:R26"/>
    <mergeCell ref="N27:R27"/>
    <mergeCell ref="B18:K18"/>
    <mergeCell ref="B19:K19"/>
    <mergeCell ref="N22:Q22"/>
    <mergeCell ref="N18:R18"/>
    <mergeCell ref="N19:R19"/>
    <mergeCell ref="N23:R23"/>
    <mergeCell ref="G17:K17"/>
    <mergeCell ref="N15:R15"/>
    <mergeCell ref="N16:R16"/>
    <mergeCell ref="N17:R17"/>
    <mergeCell ref="B6:K6"/>
    <mergeCell ref="N8:Q8"/>
    <mergeCell ref="B5:K5"/>
    <mergeCell ref="A1:K1"/>
    <mergeCell ref="B2:F2"/>
    <mergeCell ref="G2:K2"/>
    <mergeCell ref="B3:K3"/>
    <mergeCell ref="B4:K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EE79E-43A0-4AA0-AAE5-F59788B214D0}">
  <sheetPr codeName="Tabelle5"/>
  <dimension ref="A1:V113"/>
  <sheetViews>
    <sheetView zoomScaleNormal="100" workbookViewId="0">
      <selection sqref="A1:K1"/>
    </sheetView>
  </sheetViews>
  <sheetFormatPr baseColWidth="10" defaultRowHeight="15" x14ac:dyDescent="0.25"/>
  <cols>
    <col min="1" max="1" width="11.28515625" customWidth="1"/>
    <col min="2" max="3" width="7.7109375" customWidth="1"/>
    <col min="4" max="4" width="1.7109375" customWidth="1"/>
    <col min="5" max="8" width="7.7109375" customWidth="1"/>
    <col min="9" max="9" width="1.7109375" customWidth="1"/>
    <col min="10" max="11" width="7.7109375" customWidth="1"/>
    <col min="13" max="14" width="7.7109375" customWidth="1"/>
    <col min="15" max="15" width="3.28515625" customWidth="1"/>
  </cols>
  <sheetData>
    <row r="1" spans="1:22" ht="39.950000000000003" customHeight="1" thickBot="1" x14ac:dyDescent="0.3">
      <c r="A1" s="84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2" ht="20.100000000000001" customHeight="1" thickBot="1" x14ac:dyDescent="0.4">
      <c r="A2" s="5" t="s">
        <v>0</v>
      </c>
      <c r="B2" s="86" t="s">
        <v>6</v>
      </c>
      <c r="C2" s="87"/>
      <c r="D2" s="87"/>
      <c r="E2" s="87"/>
      <c r="F2" s="88"/>
      <c r="G2" s="86" t="s">
        <v>7</v>
      </c>
      <c r="H2" s="87"/>
      <c r="I2" s="87"/>
      <c r="J2" s="87"/>
      <c r="K2" s="88"/>
      <c r="P2" s="120" t="s">
        <v>52</v>
      </c>
      <c r="Q2" s="120"/>
      <c r="R2" s="120"/>
    </row>
    <row r="3" spans="1:22" ht="20.100000000000001" customHeight="1" thickBot="1" x14ac:dyDescent="0.3">
      <c r="A3" s="4">
        <v>0.45833333333333331</v>
      </c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1"/>
      <c r="L3" s="1"/>
      <c r="M3" s="1"/>
      <c r="N3" s="1"/>
      <c r="O3" s="1"/>
      <c r="P3" s="1"/>
      <c r="Q3" s="49" t="str">
        <f>'1. Spieltag (Teamspezifisch)'!Q3</f>
        <v>B1</v>
      </c>
      <c r="R3" s="1"/>
      <c r="S3" s="1"/>
      <c r="T3" s="1"/>
      <c r="U3" s="1"/>
      <c r="V3" s="1"/>
    </row>
    <row r="4" spans="1:22" ht="20.100000000000001" customHeight="1" thickBot="1" x14ac:dyDescent="0.3">
      <c r="A4" s="4">
        <v>0.47222222222222227</v>
      </c>
      <c r="B4" s="89" t="s">
        <v>2</v>
      </c>
      <c r="C4" s="90"/>
      <c r="D4" s="90"/>
      <c r="E4" s="90"/>
      <c r="F4" s="90"/>
      <c r="G4" s="90"/>
      <c r="H4" s="90"/>
      <c r="I4" s="90"/>
      <c r="J4" s="90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.100000000000001" customHeight="1" thickBot="1" x14ac:dyDescent="0.3">
      <c r="A5" s="4">
        <v>0.47916666666666669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1"/>
      <c r="L5" s="1"/>
      <c r="M5" s="97" t="s">
        <v>44</v>
      </c>
      <c r="N5" s="97"/>
      <c r="O5" s="97"/>
      <c r="P5" s="97"/>
      <c r="Q5" s="97"/>
      <c r="R5" s="97"/>
      <c r="S5" s="97"/>
      <c r="T5" s="97"/>
      <c r="U5" s="1"/>
      <c r="V5" s="1"/>
    </row>
    <row r="6" spans="1:22" ht="20.100000000000001" customHeight="1" thickBot="1" x14ac:dyDescent="0.4">
      <c r="A6" s="4">
        <v>0.48958333333333331</v>
      </c>
      <c r="B6" s="98" t="s">
        <v>4</v>
      </c>
      <c r="C6" s="82"/>
      <c r="D6" s="82"/>
      <c r="E6" s="82"/>
      <c r="F6" s="99"/>
      <c r="G6" s="99"/>
      <c r="H6" s="82"/>
      <c r="I6" s="82"/>
      <c r="J6" s="82"/>
      <c r="K6" s="100"/>
      <c r="L6" s="2"/>
      <c r="M6" s="97" t="s">
        <v>45</v>
      </c>
      <c r="N6" s="97"/>
      <c r="O6" s="97"/>
      <c r="P6" s="97"/>
      <c r="Q6" s="97"/>
      <c r="R6" s="97"/>
      <c r="S6" s="97"/>
      <c r="T6" s="97"/>
      <c r="U6" s="2"/>
      <c r="V6" s="2"/>
    </row>
    <row r="7" spans="1:22" ht="20.100000000000001" customHeight="1" thickBot="1" x14ac:dyDescent="0.3">
      <c r="A7" s="12">
        <v>0.5</v>
      </c>
      <c r="B7" s="46" t="str">
        <f>IF(OR($Q$3='2. Spieltag'!B7,'2. Spieltag (Teamspezifisch)'!$Q$3='2. Spieltag'!F7),'2. Spieltag'!B7," ")</f>
        <v xml:space="preserve"> </v>
      </c>
      <c r="C7" s="61">
        <f>'2. Spieltag'!C7</f>
        <v>1</v>
      </c>
      <c r="D7" s="3" t="s">
        <v>5</v>
      </c>
      <c r="E7" s="61">
        <f>'2. Spieltag'!E7</f>
        <v>4</v>
      </c>
      <c r="F7" s="42" t="str">
        <f>IF(OR($Q$3='2. Spieltag'!B7,$Q$3='2. Spieltag'!F7),'2. Spieltag'!F7," ")</f>
        <v xml:space="preserve"> </v>
      </c>
      <c r="G7" s="46" t="str">
        <f>IF(OR($Q$3='2. Spieltag'!G7,'2. Spieltag (Teamspezifisch)'!$Q$3='2. Spieltag'!K7),'2. Spieltag'!G7," ")</f>
        <v xml:space="preserve"> </v>
      </c>
      <c r="H7" s="61">
        <f>'2. Spieltag'!H7</f>
        <v>1</v>
      </c>
      <c r="I7" s="3" t="s">
        <v>5</v>
      </c>
      <c r="J7" s="61">
        <f>'2. Spieltag'!J7</f>
        <v>4</v>
      </c>
      <c r="K7" s="42" t="str">
        <f>IF(OR($Q$3='2. Spieltag'!G7,$Q$3='2. Spieltag'!K7),'2. Spieltag'!K7," ")</f>
        <v xml:space="preserve"> </v>
      </c>
    </row>
    <row r="8" spans="1:22" ht="20.100000000000001" customHeight="1" thickBot="1" x14ac:dyDescent="0.3">
      <c r="A8" s="12">
        <v>0.51041666666666696</v>
      </c>
      <c r="B8" s="46" t="str">
        <f>IF(OR($Q$3='2. Spieltag'!B8,'2. Spieltag (Teamspezifisch)'!$Q$3='2. Spieltag'!F8),'2. Spieltag'!B8," ")</f>
        <v>B4</v>
      </c>
      <c r="C8" s="61">
        <f>'2. Spieltag'!C8</f>
        <v>1</v>
      </c>
      <c r="D8" s="3" t="s">
        <v>5</v>
      </c>
      <c r="E8" s="61">
        <f>'2. Spieltag'!E8</f>
        <v>1</v>
      </c>
      <c r="F8" s="42" t="str">
        <f>IF(OR($Q$3='2. Spieltag'!B8,$Q$3='2. Spieltag'!F8),'2. Spieltag'!F8," ")</f>
        <v>B1</v>
      </c>
      <c r="G8" s="46" t="str">
        <f>IF(OR($Q$3='2. Spieltag'!G8,'2. Spieltag (Teamspezifisch)'!$Q$3='2. Spieltag'!K8),'2. Spieltag'!G8," ")</f>
        <v xml:space="preserve"> </v>
      </c>
      <c r="H8" s="61">
        <f>'2. Spieltag'!H8</f>
        <v>7</v>
      </c>
      <c r="I8" s="3" t="s">
        <v>5</v>
      </c>
      <c r="J8" s="61">
        <f>'2. Spieltag'!J8</f>
        <v>4</v>
      </c>
      <c r="K8" s="42" t="str">
        <f>IF(OR($Q$3='2. Spieltag'!G8,$Q$3='2. Spieltag'!K8),'2. Spieltag'!K8," ")</f>
        <v xml:space="preserve"> </v>
      </c>
      <c r="N8" s="79" t="s">
        <v>21</v>
      </c>
      <c r="O8" s="80"/>
      <c r="P8" s="80"/>
      <c r="Q8" s="80"/>
    </row>
    <row r="9" spans="1:22" ht="20.100000000000001" customHeight="1" thickBot="1" x14ac:dyDescent="0.3">
      <c r="A9" s="12">
        <v>0.52083333333333404</v>
      </c>
      <c r="B9" s="46" t="str">
        <f>IF(OR($Q$3='2. Spieltag'!B9,'2. Spieltag (Teamspezifisch)'!$Q$3='2. Spieltag'!F9),'2. Spieltag'!B9," ")</f>
        <v xml:space="preserve"> </v>
      </c>
      <c r="C9" s="61">
        <f>'2. Spieltag'!C9</f>
        <v>2</v>
      </c>
      <c r="D9" s="3" t="s">
        <v>5</v>
      </c>
      <c r="E9" s="61">
        <f>'2. Spieltag'!E9</f>
        <v>5</v>
      </c>
      <c r="F9" s="42" t="str">
        <f>IF(OR($Q$3='2. Spieltag'!B9,$Q$3='2. Spieltag'!F9),'2. Spieltag'!F9," ")</f>
        <v xml:space="preserve"> </v>
      </c>
      <c r="G9" s="46" t="str">
        <f>IF(OR($Q$3='2. Spieltag'!G9,'2. Spieltag (Teamspezifisch)'!$Q$3='2. Spieltag'!K9),'2. Spieltag'!G9," ")</f>
        <v xml:space="preserve"> </v>
      </c>
      <c r="H9" s="61">
        <f>'2. Spieltag'!H9</f>
        <v>2</v>
      </c>
      <c r="I9" s="3" t="s">
        <v>5</v>
      </c>
      <c r="J9" s="61">
        <f>'2. Spieltag'!J9</f>
        <v>5</v>
      </c>
      <c r="K9" s="42" t="str">
        <f>IF(OR($Q$3='2. Spieltag'!G9,$Q$3='2. Spieltag'!K9),'2. Spieltag'!K9," ")</f>
        <v xml:space="preserve"> </v>
      </c>
      <c r="M9" s="27" t="s">
        <v>23</v>
      </c>
      <c r="N9" s="101" t="s">
        <v>29</v>
      </c>
      <c r="O9" s="77"/>
      <c r="P9" s="77"/>
      <c r="Q9" s="77"/>
      <c r="R9" s="77"/>
    </row>
    <row r="10" spans="1:22" ht="20.100000000000001" customHeight="1" thickBot="1" x14ac:dyDescent="0.3">
      <c r="A10" s="12">
        <v>0.531250000000001</v>
      </c>
      <c r="B10" s="46" t="str">
        <f>IF(OR($Q$3='2. Spieltag'!B10,'2. Spieltag (Teamspezifisch)'!$Q$3='2. Spieltag'!F10),'2. Spieltag'!B10," ")</f>
        <v xml:space="preserve"> </v>
      </c>
      <c r="C10" s="61">
        <f>'2. Spieltag'!C10</f>
        <v>6</v>
      </c>
      <c r="D10" s="3" t="s">
        <v>5</v>
      </c>
      <c r="E10" s="61">
        <f>'2. Spieltag'!E10</f>
        <v>4</v>
      </c>
      <c r="F10" s="42" t="str">
        <f>IF(OR($Q$3='2. Spieltag'!B10,$Q$3='2. Spieltag'!F10),'2. Spieltag'!F10," ")</f>
        <v xml:space="preserve"> </v>
      </c>
      <c r="G10" s="46" t="str">
        <f>IF(OR($Q$3='2. Spieltag'!G10,'2. Spieltag (Teamspezifisch)'!$Q$3='2. Spieltag'!K10),'2. Spieltag'!G10," ")</f>
        <v xml:space="preserve"> </v>
      </c>
      <c r="H10" s="61">
        <f>'2. Spieltag'!H10</f>
        <v>4</v>
      </c>
      <c r="I10" s="3" t="s">
        <v>5</v>
      </c>
      <c r="J10" s="61">
        <f>'2. Spieltag'!J10</f>
        <v>4</v>
      </c>
      <c r="K10" s="42" t="str">
        <f>IF(OR($Q$3='2. Spieltag'!G10,$Q$3='2. Spieltag'!K10),'2. Spieltag'!K10," ")</f>
        <v xml:space="preserve"> </v>
      </c>
      <c r="M10" s="29" t="s">
        <v>24</v>
      </c>
      <c r="N10" s="101" t="s">
        <v>30</v>
      </c>
      <c r="O10" s="77"/>
      <c r="P10" s="77"/>
      <c r="Q10" s="77"/>
      <c r="R10" s="77"/>
    </row>
    <row r="11" spans="1:22" ht="20.100000000000001" customHeight="1" thickBot="1" x14ac:dyDescent="0.3">
      <c r="A11" s="12">
        <v>0.54166666666666796</v>
      </c>
      <c r="B11" s="46" t="str">
        <f>IF(OR($Q$3='2. Spieltag'!B11,'2. Spieltag (Teamspezifisch)'!$Q$3='2. Spieltag'!F11),'2. Spieltag'!B11," ")</f>
        <v xml:space="preserve"> </v>
      </c>
      <c r="C11" s="61">
        <f>'2. Spieltag'!C11</f>
        <v>0</v>
      </c>
      <c r="D11" s="3" t="s">
        <v>5</v>
      </c>
      <c r="E11" s="61">
        <f>'2. Spieltag'!E11</f>
        <v>3</v>
      </c>
      <c r="F11" s="42" t="str">
        <f>IF(OR($Q$3='2. Spieltag'!B11,$Q$3='2. Spieltag'!F11),'2. Spieltag'!F11," ")</f>
        <v xml:space="preserve"> </v>
      </c>
      <c r="G11" s="46" t="str">
        <f>IF(OR($Q$3='2. Spieltag'!G11,'2. Spieltag (Teamspezifisch)'!$Q$3='2. Spieltag'!K11),'2. Spieltag'!G11," ")</f>
        <v>B1</v>
      </c>
      <c r="H11" s="61">
        <f>'2. Spieltag'!H11</f>
        <v>5</v>
      </c>
      <c r="I11" s="3" t="s">
        <v>5</v>
      </c>
      <c r="J11" s="61">
        <f>'2. Spieltag'!J11</f>
        <v>2</v>
      </c>
      <c r="K11" s="42" t="str">
        <f>IF(OR($Q$3='2. Spieltag'!G11,$Q$3='2. Spieltag'!K11),'2. Spieltag'!K11," ")</f>
        <v>B5</v>
      </c>
      <c r="M11" s="32" t="s">
        <v>25</v>
      </c>
      <c r="N11" s="101" t="s">
        <v>10</v>
      </c>
      <c r="O11" s="77"/>
      <c r="P11" s="77"/>
      <c r="Q11" s="77"/>
      <c r="R11" s="77"/>
    </row>
    <row r="12" spans="1:22" ht="20.100000000000001" customHeight="1" thickBot="1" x14ac:dyDescent="0.3">
      <c r="A12" s="12">
        <v>0.55208333333333504</v>
      </c>
      <c r="B12" s="46" t="str">
        <f>IF(OR($Q$3='2. Spieltag'!B12,'2. Spieltag (Teamspezifisch)'!$Q$3='2. Spieltag'!F12),'2. Spieltag'!B12," ")</f>
        <v xml:space="preserve"> </v>
      </c>
      <c r="C12" s="61">
        <f>'2. Spieltag'!C12</f>
        <v>1</v>
      </c>
      <c r="D12" s="3" t="s">
        <v>5</v>
      </c>
      <c r="E12" s="61">
        <f>'2. Spieltag'!E12</f>
        <v>2</v>
      </c>
      <c r="F12" s="42" t="str">
        <f>IF(OR($Q$3='2. Spieltag'!B12,$Q$3='2. Spieltag'!F12),'2. Spieltag'!F12," ")</f>
        <v xml:space="preserve"> </v>
      </c>
      <c r="G12" s="46" t="str">
        <f>IF(OR($Q$3='2. Spieltag'!G12,'2. Spieltag (Teamspezifisch)'!$Q$3='2. Spieltag'!K12),'2. Spieltag'!G12," ")</f>
        <v xml:space="preserve"> </v>
      </c>
      <c r="H12" s="61">
        <f>'2. Spieltag'!H12</f>
        <v>1</v>
      </c>
      <c r="I12" s="3" t="s">
        <v>5</v>
      </c>
      <c r="J12" s="61">
        <f>'2. Spieltag'!J12</f>
        <v>1</v>
      </c>
      <c r="K12" s="42" t="str">
        <f>IF(OR($Q$3='2. Spieltag'!G12,$Q$3='2. Spieltag'!K12),'2. Spieltag'!K12," ")</f>
        <v xml:space="preserve"> </v>
      </c>
      <c r="M12" s="11"/>
      <c r="N12" s="9"/>
      <c r="O12" s="9"/>
      <c r="P12" s="9"/>
      <c r="Q12" s="9"/>
    </row>
    <row r="13" spans="1:22" ht="20.100000000000001" customHeight="1" thickBot="1" x14ac:dyDescent="0.3">
      <c r="A13" s="12">
        <v>0.562500000000002</v>
      </c>
      <c r="B13" s="46" t="str">
        <f>IF(OR($Q$3='2. Spieltag'!B13,'2. Spieltag (Teamspezifisch)'!$Q$3='2. Spieltag'!F13),'2. Spieltag'!B13," ")</f>
        <v xml:space="preserve"> </v>
      </c>
      <c r="C13" s="61">
        <f>'2. Spieltag'!C13</f>
        <v>1</v>
      </c>
      <c r="D13" s="3" t="s">
        <v>5</v>
      </c>
      <c r="E13" s="61">
        <f>'2. Spieltag'!E13</f>
        <v>1</v>
      </c>
      <c r="F13" s="42" t="str">
        <f>IF(OR($Q$3='2. Spieltag'!B13,$Q$3='2. Spieltag'!F13),'2. Spieltag'!F13," ")</f>
        <v xml:space="preserve"> </v>
      </c>
      <c r="G13" s="46" t="str">
        <f>IF(OR($Q$3='2. Spieltag'!G13,'2. Spieltag (Teamspezifisch)'!$Q$3='2. Spieltag'!K13),'2. Spieltag'!G13," ")</f>
        <v>B3</v>
      </c>
      <c r="H13" s="61">
        <f>'2. Spieltag'!H13</f>
        <v>4</v>
      </c>
      <c r="I13" s="3" t="s">
        <v>5</v>
      </c>
      <c r="J13" s="61">
        <f>'2. Spieltag'!J13</f>
        <v>3</v>
      </c>
      <c r="K13" s="42" t="str">
        <f>IF(OR($Q$3='2. Spieltag'!G13,$Q$3='2. Spieltag'!K13),'2. Spieltag'!K13," ")</f>
        <v>B1</v>
      </c>
      <c r="N13" s="79" t="s">
        <v>22</v>
      </c>
      <c r="O13" s="80"/>
      <c r="P13" s="80"/>
      <c r="Q13" s="80"/>
    </row>
    <row r="14" spans="1:22" ht="20.100000000000001" customHeight="1" thickBot="1" x14ac:dyDescent="0.3">
      <c r="A14" s="12">
        <v>0.57291666666666896</v>
      </c>
      <c r="B14" s="46" t="str">
        <f>IF(OR($Q$3='2. Spieltag'!B14,'2. Spieltag (Teamspezifisch)'!$Q$3='2. Spieltag'!F14),'2. Spieltag'!B14," ")</f>
        <v xml:space="preserve"> </v>
      </c>
      <c r="C14" s="61">
        <f>'2. Spieltag'!C14</f>
        <v>2</v>
      </c>
      <c r="D14" s="3" t="s">
        <v>5</v>
      </c>
      <c r="E14" s="61">
        <f>'2. Spieltag'!E14</f>
        <v>1</v>
      </c>
      <c r="F14" s="42" t="str">
        <f>IF(OR($Q$3='2. Spieltag'!B14,$Q$3='2. Spieltag'!F14),'2. Spieltag'!F14," ")</f>
        <v xml:space="preserve"> </v>
      </c>
      <c r="G14" s="46" t="str">
        <f>IF(OR($Q$3='2. Spieltag'!G14,'2. Spieltag (Teamspezifisch)'!$Q$3='2. Spieltag'!K14),'2. Spieltag'!G14," ")</f>
        <v>B1</v>
      </c>
      <c r="H14" s="61">
        <f>'2. Spieltag'!H14</f>
        <v>1</v>
      </c>
      <c r="I14" s="3" t="s">
        <v>5</v>
      </c>
      <c r="J14" s="61">
        <f>'2. Spieltag'!J14</f>
        <v>3</v>
      </c>
      <c r="K14" s="42" t="str">
        <f>IF(OR($Q$3='2. Spieltag'!G14,$Q$3='2. Spieltag'!K14),'2. Spieltag'!K14," ")</f>
        <v>B6</v>
      </c>
      <c r="M14" s="28" t="s">
        <v>26</v>
      </c>
      <c r="N14" s="101" t="s">
        <v>29</v>
      </c>
      <c r="O14" s="77"/>
      <c r="P14" s="77"/>
      <c r="Q14" s="77"/>
      <c r="R14" s="77"/>
    </row>
    <row r="15" spans="1:22" ht="20.100000000000001" customHeight="1" thickBot="1" x14ac:dyDescent="0.3">
      <c r="A15" s="12">
        <v>0.58333333333333603</v>
      </c>
      <c r="B15" s="46" t="str">
        <f>IF(OR($Q$3='2. Spieltag'!B15,'2. Spieltag (Teamspezifisch)'!$Q$3='2. Spieltag'!F15),'2. Spieltag'!B15," ")</f>
        <v xml:space="preserve"> </v>
      </c>
      <c r="C15" s="61">
        <f>'2. Spieltag'!C15</f>
        <v>1</v>
      </c>
      <c r="D15" s="3" t="s">
        <v>5</v>
      </c>
      <c r="E15" s="61">
        <f>'2. Spieltag'!E15</f>
        <v>1</v>
      </c>
      <c r="F15" s="42" t="str">
        <f>IF(OR($Q$3='2. Spieltag'!B15,$Q$3='2. Spieltag'!F15),'2. Spieltag'!F15," ")</f>
        <v xml:space="preserve"> </v>
      </c>
      <c r="G15" s="46" t="str">
        <f>IF(OR($Q$3='2. Spieltag'!G15,'2. Spieltag (Teamspezifisch)'!$Q$3='2. Spieltag'!K15),'2. Spieltag'!G15," ")</f>
        <v xml:space="preserve"> </v>
      </c>
      <c r="H15" s="61">
        <f>'2. Spieltag'!H15</f>
        <v>3</v>
      </c>
      <c r="I15" s="3" t="s">
        <v>5</v>
      </c>
      <c r="J15" s="61">
        <f>'2. Spieltag'!J15</f>
        <v>3</v>
      </c>
      <c r="K15" s="42" t="str">
        <f>IF(OR($Q$3='2. Spieltag'!G15,$Q$3='2. Spieltag'!K15),'2. Spieltag'!K15," ")</f>
        <v xml:space="preserve"> </v>
      </c>
      <c r="M15" s="31" t="s">
        <v>27</v>
      </c>
      <c r="N15" s="101" t="s">
        <v>30</v>
      </c>
      <c r="O15" s="77"/>
      <c r="P15" s="77"/>
      <c r="Q15" s="77"/>
      <c r="R15" s="77"/>
    </row>
    <row r="16" spans="1:22" ht="20.100000000000001" customHeight="1" thickBot="1" x14ac:dyDescent="0.3">
      <c r="A16" s="12">
        <v>0.593750000000003</v>
      </c>
      <c r="B16" s="46" t="str">
        <f>IF(OR($Q$3='2. Spieltag'!B16,'2. Spieltag (Teamspezifisch)'!$Q$3='2. Spieltag'!F16),'2. Spieltag'!B16," ")</f>
        <v>B2</v>
      </c>
      <c r="C16" s="61">
        <f>'2. Spieltag'!C16</f>
        <v>4</v>
      </c>
      <c r="D16" s="3" t="s">
        <v>5</v>
      </c>
      <c r="E16" s="61">
        <f>'2. Spieltag'!E16</f>
        <v>1</v>
      </c>
      <c r="F16" s="42" t="str">
        <f>IF(OR($Q$3='2. Spieltag'!B16,$Q$3='2. Spieltag'!F16),'2. Spieltag'!F16," ")</f>
        <v>B1</v>
      </c>
      <c r="G16" s="46" t="str">
        <f>IF(OR($Q$3='2. Spieltag'!G16,'2. Spieltag (Teamspezifisch)'!$Q$3='2. Spieltag'!K16),'2. Spieltag'!G16," ")</f>
        <v xml:space="preserve"> </v>
      </c>
      <c r="H16" s="61">
        <f>'2. Spieltag'!H16</f>
        <v>1</v>
      </c>
      <c r="I16" s="3" t="s">
        <v>5</v>
      </c>
      <c r="J16" s="61">
        <f>'2. Spieltag'!J16</f>
        <v>1</v>
      </c>
      <c r="K16" s="46" t="str">
        <f>IF(OR($Q$3='2. Spieltag'!G16,$Q$3='2. Spieltag'!K16),'2. Spieltag'!K16," ")</f>
        <v xml:space="preserve"> </v>
      </c>
      <c r="M16" s="30" t="s">
        <v>28</v>
      </c>
      <c r="N16" s="101" t="s">
        <v>10</v>
      </c>
      <c r="O16" s="77"/>
      <c r="P16" s="77"/>
      <c r="Q16" s="77"/>
      <c r="R16" s="77"/>
    </row>
    <row r="17" spans="1:20" ht="20.100000000000001" customHeight="1" thickBot="1" x14ac:dyDescent="0.3">
      <c r="A17" s="12">
        <v>0.60416666666666996</v>
      </c>
      <c r="B17" s="46" t="str">
        <f>IF(OR($Q$3='2. Spieltag'!B17,'2. Spieltag (Teamspezifisch)'!$Q$3='2. Spieltag'!F17),'2. Spieltag'!B17," ")</f>
        <v xml:space="preserve"> </v>
      </c>
      <c r="C17" s="61">
        <f>'2. Spieltag'!C17</f>
        <v>2</v>
      </c>
      <c r="D17" s="3" t="s">
        <v>5</v>
      </c>
      <c r="E17" s="61">
        <f>'2. Spieltag'!E17</f>
        <v>4</v>
      </c>
      <c r="F17" s="42" t="str">
        <f>IF(OR($Q$3='2. Spieltag'!B17,$Q$3='2. Spieltag'!F17),'2. Spieltag'!F17," ")</f>
        <v xml:space="preserve"> </v>
      </c>
      <c r="G17" s="69" t="s">
        <v>19</v>
      </c>
      <c r="H17" s="70"/>
      <c r="I17" s="70"/>
      <c r="J17" s="70"/>
      <c r="K17" s="71"/>
      <c r="M17" s="33" t="s">
        <v>34</v>
      </c>
      <c r="N17" s="101" t="s">
        <v>31</v>
      </c>
      <c r="O17" s="77"/>
      <c r="P17" s="77"/>
      <c r="Q17" s="77"/>
      <c r="R17" s="77"/>
    </row>
    <row r="18" spans="1:20" ht="20.100000000000001" customHeight="1" thickBot="1" x14ac:dyDescent="0.3">
      <c r="A18" s="4">
        <v>0.61458333333333703</v>
      </c>
      <c r="B18" s="92" t="s">
        <v>18</v>
      </c>
      <c r="C18" s="93"/>
      <c r="D18" s="93"/>
      <c r="E18" s="93"/>
      <c r="F18" s="93"/>
      <c r="G18" s="93"/>
      <c r="H18" s="93"/>
      <c r="I18" s="93"/>
      <c r="J18" s="93"/>
      <c r="K18" s="94"/>
      <c r="M18" s="35" t="s">
        <v>35</v>
      </c>
      <c r="N18" s="101" t="s">
        <v>32</v>
      </c>
      <c r="O18" s="77"/>
      <c r="P18" s="77"/>
      <c r="Q18" s="77"/>
      <c r="R18" s="77"/>
    </row>
    <row r="19" spans="1:20" ht="20.100000000000001" customHeight="1" thickBot="1" x14ac:dyDescent="0.3">
      <c r="A19" s="4">
        <v>0.62847222222222221</v>
      </c>
      <c r="B19" s="95" t="s">
        <v>17</v>
      </c>
      <c r="C19" s="90"/>
      <c r="D19" s="90"/>
      <c r="E19" s="90"/>
      <c r="F19" s="90"/>
      <c r="G19" s="90"/>
      <c r="H19" s="90"/>
      <c r="I19" s="90"/>
      <c r="J19" s="90"/>
      <c r="K19" s="91"/>
      <c r="M19" s="34" t="s">
        <v>36</v>
      </c>
      <c r="N19" s="101" t="s">
        <v>13</v>
      </c>
      <c r="O19" s="77"/>
      <c r="P19" s="77"/>
      <c r="Q19" s="77"/>
      <c r="R19" s="77"/>
    </row>
    <row r="20" spans="1:20" ht="20.100000000000001" customHeight="1" thickBot="1" x14ac:dyDescent="0.3">
      <c r="A20" s="12">
        <v>0.64236111111111105</v>
      </c>
      <c r="B20" s="46" t="str">
        <f>IF(OR($Q$3='2. Spieltag'!B20,'2. Spieltag (Teamspezifisch)'!$Q$3='2. Spieltag'!F20),'2. Spieltag'!B20," ")</f>
        <v xml:space="preserve"> </v>
      </c>
      <c r="C20" s="61">
        <f>'2. Spieltag'!C20</f>
        <v>0</v>
      </c>
      <c r="D20" s="3" t="s">
        <v>5</v>
      </c>
      <c r="E20" s="61">
        <f>'2. Spieltag'!E20</f>
        <v>3</v>
      </c>
      <c r="F20" s="42" t="str">
        <f>IF(OR($Q$3='2. Spieltag'!B20,$Q$3='2. Spieltag'!F20),'2. Spieltag'!F20," ")</f>
        <v xml:space="preserve"> </v>
      </c>
      <c r="G20" s="46" t="str">
        <f>IF(OR($Q$3='2. Spieltag'!G20,'2. Spieltag (Teamspezifisch)'!$Q$3='2. Spieltag'!K20),'2. Spieltag'!G20," ")</f>
        <v xml:space="preserve"> </v>
      </c>
      <c r="H20" s="61">
        <f>'2. Spieltag'!H20</f>
        <v>1</v>
      </c>
      <c r="I20" s="3" t="s">
        <v>5</v>
      </c>
      <c r="J20" s="61">
        <f>'2. Spieltag'!J20</f>
        <v>4</v>
      </c>
      <c r="K20" s="42" t="str">
        <f>IF(OR($Q$3='2. Spieltag'!G20,$Q$3='2. Spieltag'!K20),'2. Spieltag'!K20," ")</f>
        <v xml:space="preserve"> </v>
      </c>
    </row>
    <row r="21" spans="1:20" ht="20.100000000000001" customHeight="1" thickBot="1" x14ac:dyDescent="0.3">
      <c r="A21" s="4">
        <v>0.65277777777777779</v>
      </c>
      <c r="B21" s="46" t="str">
        <f>IF(OR($Q$3='2. Spieltag'!B21,'2. Spieltag (Teamspezifisch)'!$Q$3='2. Spieltag'!F21),'2. Spieltag'!B21," ")</f>
        <v xml:space="preserve"> </v>
      </c>
      <c r="C21" s="61">
        <f>'2. Spieltag'!C21</f>
        <v>2</v>
      </c>
      <c r="D21" s="3" t="s">
        <v>5</v>
      </c>
      <c r="E21" s="61">
        <f>'2. Spieltag'!E21</f>
        <v>4</v>
      </c>
      <c r="F21" s="42" t="str">
        <f>IF(OR($Q$3='2. Spieltag'!B21,$Q$3='2. Spieltag'!F21),'2. Spieltag'!F21," ")</f>
        <v xml:space="preserve"> </v>
      </c>
      <c r="G21" s="46" t="str">
        <f>IF(OR($Q$3='2. Spieltag'!G21,'2. Spieltag (Teamspezifisch)'!$Q$3='2. Spieltag'!K21),'2. Spieltag'!G21," ")</f>
        <v xml:space="preserve"> </v>
      </c>
      <c r="H21" s="61">
        <f>'2. Spieltag'!H21</f>
        <v>0</v>
      </c>
      <c r="I21" s="3" t="s">
        <v>5</v>
      </c>
      <c r="J21" s="61">
        <f>'2. Spieltag'!J21</f>
        <v>1</v>
      </c>
      <c r="K21" s="42" t="str">
        <f>IF(OR($Q$3='2. Spieltag'!G21,$Q$3='2. Spieltag'!K21),'2. Spieltag'!K21," ")</f>
        <v xml:space="preserve"> </v>
      </c>
    </row>
    <row r="22" spans="1:20" ht="20.100000000000001" customHeight="1" thickBot="1" x14ac:dyDescent="0.3">
      <c r="A22" s="4">
        <v>0.66319444444444497</v>
      </c>
      <c r="B22" s="46" t="str">
        <f>IF(OR($Q$3='2. Spieltag'!B22,'2. Spieltag (Teamspezifisch)'!$Q$3='2. Spieltag'!F22),'2. Spieltag'!B22," ")</f>
        <v xml:space="preserve"> </v>
      </c>
      <c r="C22" s="61">
        <f>'2. Spieltag'!C22</f>
        <v>5</v>
      </c>
      <c r="D22" s="3" t="s">
        <v>5</v>
      </c>
      <c r="E22" s="61">
        <f>'2. Spieltag'!E22</f>
        <v>0</v>
      </c>
      <c r="F22" s="42" t="str">
        <f>IF(OR($Q$3='2. Spieltag'!B22,$Q$3='2. Spieltag'!F22),'2. Spieltag'!F22," ")</f>
        <v xml:space="preserve"> </v>
      </c>
      <c r="G22" s="46" t="str">
        <f>IF(OR($Q$3='2. Spieltag'!G22,'2. Spieltag (Teamspezifisch)'!$Q$3='2. Spieltag'!K22),'2. Spieltag'!G22," ")</f>
        <v xml:space="preserve"> </v>
      </c>
      <c r="H22" s="61">
        <f>'2. Spieltag'!H22</f>
        <v>2</v>
      </c>
      <c r="I22" s="3" t="s">
        <v>5</v>
      </c>
      <c r="J22" s="61">
        <f>'2. Spieltag'!J22</f>
        <v>1</v>
      </c>
      <c r="K22" s="42" t="str">
        <f>IF(OR($Q$3='2. Spieltag'!G22,$Q$3='2. Spieltag'!K22),'2. Spieltag'!K22," ")</f>
        <v xml:space="preserve"> </v>
      </c>
      <c r="N22" s="79" t="s">
        <v>33</v>
      </c>
      <c r="O22" s="80"/>
      <c r="P22" s="80"/>
      <c r="Q22" s="80"/>
    </row>
    <row r="23" spans="1:20" ht="20.100000000000001" customHeight="1" thickBot="1" x14ac:dyDescent="0.3">
      <c r="A23" s="4">
        <v>0.67361111111111105</v>
      </c>
      <c r="B23" s="46" t="str">
        <f>IF(OR($Q$3='2. Spieltag'!B23,'2. Spieltag (Teamspezifisch)'!$Q$3='2. Spieltag'!F23),'2. Spieltag'!B23," ")</f>
        <v xml:space="preserve"> </v>
      </c>
      <c r="C23" s="61">
        <f>'2. Spieltag'!C23</f>
        <v>5</v>
      </c>
      <c r="D23" s="3" t="s">
        <v>5</v>
      </c>
      <c r="E23" s="61">
        <f>'2. Spieltag'!E23</f>
        <v>3</v>
      </c>
      <c r="F23" s="42" t="str">
        <f>IF(OR($Q$3='2. Spieltag'!B23,$Q$3='2. Spieltag'!F23),'2. Spieltag'!F23," ")</f>
        <v xml:space="preserve"> </v>
      </c>
      <c r="G23" s="46" t="str">
        <f>IF(OR($Q$3='2. Spieltag'!G23,'2. Spieltag (Teamspezifisch)'!$Q$3='2. Spieltag'!K23),'2. Spieltag'!G23," ")</f>
        <v xml:space="preserve"> </v>
      </c>
      <c r="H23" s="61">
        <f>'2. Spieltag'!H23</f>
        <v>1</v>
      </c>
      <c r="I23" s="3" t="s">
        <v>5</v>
      </c>
      <c r="J23" s="61">
        <f>'2. Spieltag'!J23</f>
        <v>3</v>
      </c>
      <c r="K23" s="42" t="str">
        <f>IF(OR($Q$3='2. Spieltag'!G23,$Q$3='2. Spieltag'!K23),'2. Spieltag'!K23," ")</f>
        <v xml:space="preserve"> </v>
      </c>
      <c r="M23" s="36" t="s">
        <v>37</v>
      </c>
      <c r="N23" s="101" t="s">
        <v>29</v>
      </c>
      <c r="O23" s="77"/>
      <c r="P23" s="77"/>
      <c r="Q23" s="77"/>
      <c r="R23" s="77"/>
    </row>
    <row r="24" spans="1:20" ht="20.100000000000001" customHeight="1" thickBot="1" x14ac:dyDescent="0.3">
      <c r="A24" s="4">
        <v>0.68402777777777801</v>
      </c>
      <c r="B24" s="46" t="str">
        <f>IF(OR($Q$3='2. Spieltag'!B24,'2. Spieltag (Teamspezifisch)'!$Q$3='2. Spieltag'!F24),'2. Spieltag'!B24," ")</f>
        <v xml:space="preserve"> </v>
      </c>
      <c r="C24" s="61">
        <f>'2. Spieltag'!C24</f>
        <v>8</v>
      </c>
      <c r="D24" s="3" t="s">
        <v>5</v>
      </c>
      <c r="E24" s="61">
        <f>'2. Spieltag'!E24</f>
        <v>3</v>
      </c>
      <c r="F24" s="42" t="str">
        <f>IF(OR($Q$3='2. Spieltag'!B24,$Q$3='2. Spieltag'!F24),'2. Spieltag'!F24," ")</f>
        <v xml:space="preserve"> </v>
      </c>
      <c r="G24" s="46" t="str">
        <f>IF(OR($Q$3='2. Spieltag'!G24,'2. Spieltag (Teamspezifisch)'!$Q$3='2. Spieltag'!K24),'2. Spieltag'!G24," ")</f>
        <v xml:space="preserve"> </v>
      </c>
      <c r="H24" s="61">
        <f>'2. Spieltag'!H24</f>
        <v>1</v>
      </c>
      <c r="I24" s="3" t="s">
        <v>5</v>
      </c>
      <c r="J24" s="61">
        <f>'2. Spieltag'!J24</f>
        <v>2</v>
      </c>
      <c r="K24" s="42" t="str">
        <f>IF(OR($Q$3='2. Spieltag'!G24,$Q$3='2. Spieltag'!K24),'2. Spieltag'!K24," ")</f>
        <v xml:space="preserve"> </v>
      </c>
      <c r="M24" s="29" t="s">
        <v>38</v>
      </c>
      <c r="N24" s="101" t="s">
        <v>30</v>
      </c>
      <c r="O24" s="77"/>
      <c r="P24" s="77"/>
      <c r="Q24" s="77"/>
      <c r="R24" s="77"/>
    </row>
    <row r="25" spans="1:20" ht="20.100000000000001" customHeight="1" thickBot="1" x14ac:dyDescent="0.3">
      <c r="A25" s="4">
        <v>0.69444444444444497</v>
      </c>
      <c r="B25" s="46" t="str">
        <f>IF(OR($Q$3='2. Spieltag'!B25,'2. Spieltag (Teamspezifisch)'!$Q$3='2. Spieltag'!F25),'2. Spieltag'!B25," ")</f>
        <v xml:space="preserve"> </v>
      </c>
      <c r="C25" s="61">
        <f>'2. Spieltag'!C25</f>
        <v>0</v>
      </c>
      <c r="D25" s="3" t="s">
        <v>5</v>
      </c>
      <c r="E25" s="61">
        <f>'2. Spieltag'!E25</f>
        <v>5</v>
      </c>
      <c r="F25" s="42" t="str">
        <f>IF(OR($Q$3='2. Spieltag'!B25,$Q$3='2. Spieltag'!F25),'2. Spieltag'!F25," ")</f>
        <v xml:space="preserve"> </v>
      </c>
      <c r="G25" s="46" t="str">
        <f>IF(OR($Q$3='2. Spieltag'!G25,'2. Spieltag (Teamspezifisch)'!$Q$3='2. Spieltag'!K25),'2. Spieltag'!G25," ")</f>
        <v xml:space="preserve"> </v>
      </c>
      <c r="H25" s="61">
        <f>'2. Spieltag'!H25</f>
        <v>0</v>
      </c>
      <c r="I25" s="3" t="s">
        <v>5</v>
      </c>
      <c r="J25" s="61">
        <f>'2. Spieltag'!J25</f>
        <v>2</v>
      </c>
      <c r="K25" s="42" t="str">
        <f>IF(OR($Q$3='2. Spieltag'!G25,$Q$3='2. Spieltag'!K25),'2. Spieltag'!K25," ")</f>
        <v xml:space="preserve"> </v>
      </c>
      <c r="M25" s="30" t="s">
        <v>39</v>
      </c>
      <c r="N25" s="101" t="s">
        <v>10</v>
      </c>
      <c r="O25" s="77"/>
      <c r="P25" s="77"/>
      <c r="Q25" s="77"/>
      <c r="R25" s="77"/>
    </row>
    <row r="26" spans="1:20" ht="20.100000000000001" customHeight="1" thickBot="1" x14ac:dyDescent="0.3">
      <c r="A26" s="4">
        <v>0.70486111111111105</v>
      </c>
      <c r="B26" s="46" t="str">
        <f>IF(OR($Q$3='2. Spieltag'!B26,'2. Spieltag (Teamspezifisch)'!$Q$3='2. Spieltag'!F26),'2. Spieltag'!B26," ")</f>
        <v xml:space="preserve"> </v>
      </c>
      <c r="C26" s="61">
        <f>'2. Spieltag'!C26</f>
        <v>3</v>
      </c>
      <c r="D26" s="3" t="s">
        <v>5</v>
      </c>
      <c r="E26" s="61">
        <f>'2. Spieltag'!E26</f>
        <v>1</v>
      </c>
      <c r="F26" s="42" t="str">
        <f>IF(OR($Q$3='2. Spieltag'!B26,$Q$3='2. Spieltag'!F26),'2. Spieltag'!F26," ")</f>
        <v xml:space="preserve"> </v>
      </c>
      <c r="G26" s="46" t="str">
        <f>IF(OR($Q$3='2. Spieltag'!G26,'2. Spieltag (Teamspezifisch)'!$Q$3='2. Spieltag'!K26),'2. Spieltag'!G26," ")</f>
        <v xml:space="preserve"> </v>
      </c>
      <c r="H26" s="61">
        <f>'2. Spieltag'!H26</f>
        <v>1</v>
      </c>
      <c r="I26" s="3" t="s">
        <v>5</v>
      </c>
      <c r="J26" s="61">
        <f>'2. Spieltag'!J26</f>
        <v>2</v>
      </c>
      <c r="K26" s="42" t="str">
        <f>IF(OR($Q$3='2. Spieltag'!G26,$Q$3='2. Spieltag'!K26),'2. Spieltag'!K26," ")</f>
        <v xml:space="preserve"> </v>
      </c>
      <c r="M26" s="33" t="s">
        <v>40</v>
      </c>
      <c r="N26" s="101" t="s">
        <v>31</v>
      </c>
      <c r="O26" s="77"/>
      <c r="P26" s="77"/>
      <c r="Q26" s="77"/>
      <c r="R26" s="77"/>
    </row>
    <row r="27" spans="1:20" ht="20.100000000000001" customHeight="1" thickBot="1" x14ac:dyDescent="0.3">
      <c r="A27" s="4">
        <v>0.71527777777777801</v>
      </c>
      <c r="B27" s="46" t="str">
        <f>IF(OR($Q$3='2. Spieltag'!B27,'2. Spieltag (Teamspezifisch)'!$Q$3='2. Spieltag'!F27),'2. Spieltag'!B27," ")</f>
        <v xml:space="preserve"> </v>
      </c>
      <c r="C27" s="61">
        <f>'2. Spieltag'!C27</f>
        <v>2</v>
      </c>
      <c r="D27" s="3" t="s">
        <v>5</v>
      </c>
      <c r="E27" s="61">
        <f>'2. Spieltag'!E27</f>
        <v>2</v>
      </c>
      <c r="F27" s="42" t="str">
        <f>IF(OR($Q$3='2. Spieltag'!B27,$Q$3='2. Spieltag'!F27),'2. Spieltag'!F27," ")</f>
        <v xml:space="preserve"> </v>
      </c>
      <c r="G27" s="46" t="str">
        <f>IF(OR($Q$3='2. Spieltag'!G27,'2. Spieltag (Teamspezifisch)'!$Q$3='2. Spieltag'!K27),'2. Spieltag'!G27," ")</f>
        <v xml:space="preserve"> </v>
      </c>
      <c r="H27" s="61">
        <f>'2. Spieltag'!H27</f>
        <v>2</v>
      </c>
      <c r="I27" s="3" t="s">
        <v>5</v>
      </c>
      <c r="J27" s="61">
        <f>'2. Spieltag'!J27</f>
        <v>8</v>
      </c>
      <c r="K27" s="42" t="str">
        <f>IF(OR($Q$3='2. Spieltag'!G27,$Q$3='2. Spieltag'!K27),'2. Spieltag'!K27," ")</f>
        <v xml:space="preserve"> </v>
      </c>
      <c r="M27" s="35" t="s">
        <v>41</v>
      </c>
      <c r="N27" s="101" t="s">
        <v>32</v>
      </c>
      <c r="O27" s="77"/>
      <c r="P27" s="77"/>
      <c r="Q27" s="77"/>
      <c r="R27" s="77"/>
    </row>
    <row r="28" spans="1:20" ht="20.100000000000001" customHeight="1" thickBot="1" x14ac:dyDescent="0.3">
      <c r="A28" s="4">
        <v>0.72569444444444497</v>
      </c>
      <c r="B28" s="46" t="str">
        <f>IF(OR($Q$3='2. Spieltag'!B28,'2. Spieltag (Teamspezifisch)'!$Q$3='2. Spieltag'!F28),'2. Spieltag'!B28," ")</f>
        <v xml:space="preserve"> </v>
      </c>
      <c r="C28" s="61">
        <f>'2. Spieltag'!C28</f>
        <v>2</v>
      </c>
      <c r="D28" s="3" t="s">
        <v>5</v>
      </c>
      <c r="E28" s="61">
        <f>'2. Spieltag'!E28</f>
        <v>1</v>
      </c>
      <c r="F28" s="42" t="str">
        <f>IF(OR($Q$3='2. Spieltag'!B28,$Q$3='2. Spieltag'!F28),'2. Spieltag'!F28," ")</f>
        <v xml:space="preserve"> </v>
      </c>
      <c r="G28" s="46" t="str">
        <f>IF(OR($Q$3='2. Spieltag'!G28,'2. Spieltag (Teamspezifisch)'!$Q$3='2. Spieltag'!K28),'2. Spieltag'!G28," ")</f>
        <v xml:space="preserve"> </v>
      </c>
      <c r="H28" s="61">
        <f>'2. Spieltag'!H28</f>
        <v>2</v>
      </c>
      <c r="I28" s="3" t="s">
        <v>5</v>
      </c>
      <c r="J28" s="61">
        <f>'2. Spieltag'!J28</f>
        <v>1</v>
      </c>
      <c r="K28" s="42" t="str">
        <f>IF(OR($Q$3='2. Spieltag'!G28,$Q$3='2. Spieltag'!K28),'2. Spieltag'!K28," ")</f>
        <v xml:space="preserve"> </v>
      </c>
      <c r="L28" s="6"/>
      <c r="M28" s="34" t="s">
        <v>42</v>
      </c>
      <c r="N28" s="101" t="s">
        <v>13</v>
      </c>
      <c r="O28" s="77"/>
      <c r="P28" s="77"/>
      <c r="Q28" s="77"/>
      <c r="R28" s="77"/>
    </row>
    <row r="29" spans="1:20" ht="20.100000000000001" customHeight="1" thickBot="1" x14ac:dyDescent="0.3">
      <c r="A29" s="4">
        <v>0.73611111111111205</v>
      </c>
      <c r="B29" s="46" t="str">
        <f>IF(OR($Q$3='2. Spieltag'!B29,'2. Spieltag (Teamspezifisch)'!$Q$3='2. Spieltag'!F29),'2. Spieltag'!B29," ")</f>
        <v xml:space="preserve"> </v>
      </c>
      <c r="C29" s="61">
        <f>'2. Spieltag'!C29</f>
        <v>5</v>
      </c>
      <c r="D29" s="3" t="s">
        <v>5</v>
      </c>
      <c r="E29" s="61">
        <f>'2. Spieltag'!E29</f>
        <v>3</v>
      </c>
      <c r="F29" s="46" t="str">
        <f>IF(OR($Q$3='2. Spieltag'!B29,$Q$3='2. Spieltag'!F29),'2. Spieltag'!F29," ")</f>
        <v xml:space="preserve"> </v>
      </c>
      <c r="G29" s="46" t="str">
        <f>IF(OR($Q$3='2. Spieltag'!G29,'2. Spieltag (Teamspezifisch)'!$Q$3='2. Spieltag'!K29),'2. Spieltag'!G29," ")</f>
        <v xml:space="preserve"> </v>
      </c>
      <c r="H29" s="61">
        <f>'2. Spieltag'!H29</f>
        <v>5</v>
      </c>
      <c r="I29" s="3" t="s">
        <v>5</v>
      </c>
      <c r="J29" s="61">
        <f>'2. Spieltag'!J29</f>
        <v>0</v>
      </c>
      <c r="K29" s="42" t="str">
        <f>IF(OR($Q$3='2. Spieltag'!G29,$Q$3='2. Spieltag'!K29),'2. Spieltag'!K29," ")</f>
        <v xml:space="preserve"> </v>
      </c>
      <c r="M29" s="37" t="s">
        <v>43</v>
      </c>
      <c r="N29" s="101" t="s">
        <v>14</v>
      </c>
      <c r="O29" s="77"/>
      <c r="P29" s="77"/>
      <c r="Q29" s="77"/>
      <c r="R29" s="77"/>
    </row>
    <row r="30" spans="1:20" ht="20.100000000000001" customHeight="1" thickBot="1" x14ac:dyDescent="0.3">
      <c r="A30" s="4">
        <v>0.74652777777777801</v>
      </c>
      <c r="B30" s="72" t="s">
        <v>19</v>
      </c>
      <c r="C30" s="70"/>
      <c r="D30" s="70"/>
      <c r="E30" s="70"/>
      <c r="F30" s="125"/>
      <c r="G30" s="46" t="str">
        <f>IF(OR($Q$3='2. Spieltag'!G30,'2. Spieltag (Teamspezifisch)'!$Q$3='2. Spieltag'!K30),'2. Spieltag'!G30," ")</f>
        <v xml:space="preserve"> </v>
      </c>
      <c r="H30" s="61">
        <f>'2. Spieltag'!H30</f>
        <v>1</v>
      </c>
      <c r="I30" s="3" t="s">
        <v>5</v>
      </c>
      <c r="J30" s="61">
        <f>'2. Spieltag'!J30</f>
        <v>3</v>
      </c>
      <c r="K30" s="42" t="str">
        <f>IF(OR($Q$3='2. Spieltag'!G30,$Q$3='2. Spieltag'!K30),'2. Spieltag'!K30," ")</f>
        <v xml:space="preserve"> </v>
      </c>
    </row>
    <row r="31" spans="1:20" ht="20.100000000000001" customHeight="1" thickBot="1" x14ac:dyDescent="0.3">
      <c r="A31" s="4">
        <v>0.75694444444444497</v>
      </c>
      <c r="B31" s="74" t="s">
        <v>3</v>
      </c>
      <c r="C31" s="75"/>
      <c r="D31" s="75"/>
      <c r="E31" s="75"/>
      <c r="F31" s="75"/>
      <c r="G31" s="75"/>
      <c r="H31" s="75"/>
      <c r="I31" s="75"/>
      <c r="J31" s="75"/>
      <c r="K31" s="76"/>
      <c r="M31" s="97" t="s">
        <v>46</v>
      </c>
      <c r="N31" s="97"/>
      <c r="O31" s="97"/>
      <c r="P31" s="97"/>
      <c r="Q31" s="97"/>
      <c r="R31" s="97"/>
      <c r="S31" s="97"/>
      <c r="T31" s="97"/>
    </row>
    <row r="32" spans="1:20" ht="20.100000000000001" customHeight="1" thickBot="1" x14ac:dyDescent="0.3">
      <c r="A32" s="4">
        <v>0.76736111111111205</v>
      </c>
      <c r="B32" s="81" t="s">
        <v>20</v>
      </c>
      <c r="C32" s="82"/>
      <c r="D32" s="82"/>
      <c r="E32" s="82"/>
      <c r="F32" s="82"/>
      <c r="G32" s="82"/>
      <c r="H32" s="82"/>
      <c r="I32" s="82"/>
      <c r="J32" s="82"/>
      <c r="K32" s="83"/>
      <c r="M32" s="97" t="s">
        <v>45</v>
      </c>
      <c r="N32" s="97"/>
      <c r="O32" s="97"/>
      <c r="P32" s="97"/>
      <c r="Q32" s="97"/>
      <c r="R32" s="97"/>
      <c r="S32" s="97"/>
      <c r="T32" s="97"/>
    </row>
    <row r="33" spans="1:18" ht="20.100000000000001" customHeight="1" thickBot="1" x14ac:dyDescent="0.3">
      <c r="A33" s="4">
        <v>0.77777777777777901</v>
      </c>
      <c r="B33" s="46" t="str">
        <f>IF(OR($Q$3='2. Spieltag'!B33,'2. Spieltag (Teamspezifisch)'!$Q$3='2. Spieltag'!F33),'2. Spieltag'!B33," ")</f>
        <v xml:space="preserve"> </v>
      </c>
      <c r="C33" s="61">
        <f>'2. Spieltag'!C33</f>
        <v>0</v>
      </c>
      <c r="D33" s="3" t="s">
        <v>5</v>
      </c>
      <c r="E33" s="61">
        <f>'2. Spieltag'!E33</f>
        <v>4</v>
      </c>
      <c r="F33" s="42" t="str">
        <f>IF(OR($Q$3='2. Spieltag'!B33,$Q$3='2. Spieltag'!F33),'2. Spieltag'!F33," ")</f>
        <v xml:space="preserve"> </v>
      </c>
      <c r="G33" s="46" t="str">
        <f>IF(OR($Q$3='2. Spieltag'!G33,'2. Spieltag (Teamspezifisch)'!$Q$3='2. Spieltag'!K33),'2. Spieltag'!G33," ")</f>
        <v xml:space="preserve"> </v>
      </c>
      <c r="H33" s="61">
        <f>'2. Spieltag'!H33</f>
        <v>2</v>
      </c>
      <c r="I33" s="3" t="s">
        <v>5</v>
      </c>
      <c r="J33" s="61">
        <f>'2. Spieltag'!J33</f>
        <v>3</v>
      </c>
      <c r="K33" s="42" t="str">
        <f>IF(OR($Q$3='2. Spieltag'!G33,$Q$3='2. Spieltag'!K33),'2. Spieltag'!K33," ")</f>
        <v xml:space="preserve"> </v>
      </c>
    </row>
    <row r="34" spans="1:18" ht="20.100000000000001" customHeight="1" thickBot="1" x14ac:dyDescent="0.3">
      <c r="A34" s="4">
        <v>0.7895833333333333</v>
      </c>
      <c r="B34" s="46" t="str">
        <f>IF(OR($Q$3='2. Spieltag'!B34,'2. Spieltag (Teamspezifisch)'!$Q$3='2. Spieltag'!F34),'2. Spieltag'!B34," ")</f>
        <v xml:space="preserve"> </v>
      </c>
      <c r="C34" s="61">
        <f>'2. Spieltag'!C34</f>
        <v>4</v>
      </c>
      <c r="D34" s="3" t="s">
        <v>5</v>
      </c>
      <c r="E34" s="61">
        <f>'2. Spieltag'!E34</f>
        <v>1</v>
      </c>
      <c r="F34" s="42" t="str">
        <f>IF(OR($Q$3='2. Spieltag'!B34,$Q$3='2. Spieltag'!F34),'2. Spieltag'!F34," ")</f>
        <v xml:space="preserve"> </v>
      </c>
      <c r="G34" s="46" t="str">
        <f>IF(OR($Q$3='2. Spieltag'!G34,'2. Spieltag (Teamspezifisch)'!$Q$3='2. Spieltag'!K34),'2. Spieltag'!G34," ")</f>
        <v xml:space="preserve"> </v>
      </c>
      <c r="H34" s="61">
        <f>'2. Spieltag'!H34</f>
        <v>6</v>
      </c>
      <c r="I34" s="3" t="s">
        <v>5</v>
      </c>
      <c r="J34" s="61">
        <f>'2. Spieltag'!J34</f>
        <v>4</v>
      </c>
      <c r="K34" s="42" t="str">
        <f>IF(OR($Q$3='2. Spieltag'!G34,$Q$3='2. Spieltag'!K34),'2. Spieltag'!K34," ")</f>
        <v xml:space="preserve"> </v>
      </c>
      <c r="N34" s="79" t="s">
        <v>15</v>
      </c>
      <c r="O34" s="80"/>
      <c r="P34" s="80"/>
      <c r="Q34" s="80"/>
    </row>
    <row r="35" spans="1:18" ht="20.100000000000001" customHeight="1" thickBot="1" x14ac:dyDescent="0.3">
      <c r="A35" s="4">
        <v>0.80138888888888804</v>
      </c>
      <c r="B35" s="46" t="str">
        <f>IF(OR($Q$3='2. Spieltag'!B35,'2. Spieltag (Teamspezifisch)'!$Q$3='2. Spieltag'!F35),'2. Spieltag'!B35," ")</f>
        <v xml:space="preserve"> </v>
      </c>
      <c r="C35" s="61">
        <f>'2. Spieltag'!C35</f>
        <v>3</v>
      </c>
      <c r="D35" s="3" t="s">
        <v>5</v>
      </c>
      <c r="E35" s="61">
        <f>'2. Spieltag'!E35</f>
        <v>2</v>
      </c>
      <c r="F35" s="42" t="str">
        <f>IF(OR($Q$3='2. Spieltag'!B35,$Q$3='2. Spieltag'!F35),'2. Spieltag'!F35," ")</f>
        <v xml:space="preserve"> </v>
      </c>
      <c r="G35" s="46" t="str">
        <f>IF(OR($Q$3='2. Spieltag'!G35,'2. Spieltag (Teamspezifisch)'!$Q$3='2. Spieltag'!K35),'2. Spieltag'!G35," ")</f>
        <v xml:space="preserve"> </v>
      </c>
      <c r="H35" s="61">
        <f>'2. Spieltag'!H35</f>
        <v>3</v>
      </c>
      <c r="I35" s="3" t="s">
        <v>5</v>
      </c>
      <c r="J35" s="61">
        <f>'2. Spieltag'!J35</f>
        <v>2</v>
      </c>
      <c r="K35" s="42" t="str">
        <f>IF(OR($Q$3='2. Spieltag'!G35,$Q$3='2. Spieltag'!K35),'2. Spieltag'!K35," ")</f>
        <v xml:space="preserve"> </v>
      </c>
      <c r="M35" s="27">
        <v>1</v>
      </c>
      <c r="N35" s="101" t="s">
        <v>9</v>
      </c>
      <c r="O35" s="77"/>
      <c r="P35" s="77"/>
      <c r="Q35" s="77"/>
      <c r="R35" s="77"/>
    </row>
    <row r="36" spans="1:18" ht="20.100000000000001" customHeight="1" thickBot="1" x14ac:dyDescent="0.3">
      <c r="A36" s="4">
        <v>0.813194444444442</v>
      </c>
      <c r="B36" s="46" t="str">
        <f>IF(OR($Q$3='2. Spieltag'!B36,'2. Spieltag (Teamspezifisch)'!$Q$3='2. Spieltag'!F36),'2. Spieltag'!B36," ")</f>
        <v xml:space="preserve"> </v>
      </c>
      <c r="C36" s="61">
        <f>'2. Spieltag'!C36</f>
        <v>0</v>
      </c>
      <c r="D36" s="3" t="s">
        <v>5</v>
      </c>
      <c r="E36" s="61">
        <f>'2. Spieltag'!E36</f>
        <v>7</v>
      </c>
      <c r="F36" s="42" t="str">
        <f>IF(OR($Q$3='2. Spieltag'!B36,$Q$3='2. Spieltag'!F36),'2. Spieltag'!F36," ")</f>
        <v xml:space="preserve"> </v>
      </c>
      <c r="G36" s="46" t="str">
        <f>IF(OR($Q$3='2. Spieltag'!G36,'2. Spieltag (Teamspezifisch)'!$Q$3='2. Spieltag'!K36),'2. Spieltag'!G36," ")</f>
        <v xml:space="preserve"> </v>
      </c>
      <c r="H36" s="61">
        <f>'2. Spieltag'!H36</f>
        <v>7</v>
      </c>
      <c r="I36" s="3" t="s">
        <v>5</v>
      </c>
      <c r="J36" s="61">
        <f>'2. Spieltag'!J36</f>
        <v>1</v>
      </c>
      <c r="K36" s="42" t="str">
        <f>IF(OR($Q$3='2. Spieltag'!G36,$Q$3='2. Spieltag'!K36),'2. Spieltag'!K36," ")</f>
        <v xml:space="preserve"> </v>
      </c>
      <c r="L36" s="6"/>
      <c r="M36" s="30">
        <v>2</v>
      </c>
      <c r="N36" s="101" t="s">
        <v>10</v>
      </c>
      <c r="O36" s="77"/>
      <c r="P36" s="77"/>
      <c r="Q36" s="77"/>
      <c r="R36" s="77"/>
    </row>
    <row r="37" spans="1:18" ht="20.100000000000001" customHeight="1" thickBot="1" x14ac:dyDescent="0.3">
      <c r="A37" s="4">
        <v>0.82499999999999596</v>
      </c>
      <c r="B37" s="46" t="str">
        <f>IF(OR($Q$3='2. Spieltag'!B37,'2. Spieltag (Teamspezifisch)'!$Q$3='2. Spieltag'!F37),'2. Spieltag'!B37," ")</f>
        <v xml:space="preserve"> </v>
      </c>
      <c r="C37" s="61">
        <f>'2. Spieltag'!C37</f>
        <v>1</v>
      </c>
      <c r="D37" s="3" t="s">
        <v>5</v>
      </c>
      <c r="E37" s="61">
        <f>'2. Spieltag'!E37</f>
        <v>1</v>
      </c>
      <c r="F37" s="42" t="str">
        <f>IF(OR($Q$3='2. Spieltag'!B37,$Q$3='2. Spieltag'!F37),'2. Spieltag'!F37," ")</f>
        <v xml:space="preserve"> </v>
      </c>
      <c r="G37" s="46" t="str">
        <f>IF(OR($Q$3='2. Spieltag'!G37,'2. Spieltag (Teamspezifisch)'!$Q$3='2. Spieltag'!K37),'2. Spieltag'!G37," ")</f>
        <v xml:space="preserve"> </v>
      </c>
      <c r="H37" s="61">
        <f>'2. Spieltag'!H37</f>
        <v>1</v>
      </c>
      <c r="I37" s="3" t="s">
        <v>5</v>
      </c>
      <c r="J37" s="61">
        <f>'2. Spieltag'!J37</f>
        <v>2</v>
      </c>
      <c r="K37" s="42" t="str">
        <f>IF(OR($Q$3='2. Spieltag'!G37,$Q$3='2. Spieltag'!K37),'2. Spieltag'!K37," ")</f>
        <v xml:space="preserve"> </v>
      </c>
      <c r="M37" s="32">
        <v>3</v>
      </c>
      <c r="N37" s="101" t="s">
        <v>11</v>
      </c>
      <c r="O37" s="77"/>
      <c r="P37" s="77"/>
      <c r="Q37" s="77"/>
      <c r="R37" s="77"/>
    </row>
    <row r="38" spans="1:18" ht="20.100000000000001" customHeight="1" thickBot="1" x14ac:dyDescent="0.3">
      <c r="A38" s="4">
        <v>0.83680555555555003</v>
      </c>
      <c r="B38" s="46" t="str">
        <f>IF(OR($Q$3='2. Spieltag'!B38,'2. Spieltag (Teamspezifisch)'!$Q$3='2. Spieltag'!F38),'2. Spieltag'!B38," ")</f>
        <v xml:space="preserve"> </v>
      </c>
      <c r="C38" s="61">
        <f>'2. Spieltag'!C38</f>
        <v>3</v>
      </c>
      <c r="D38" s="3" t="s">
        <v>5</v>
      </c>
      <c r="E38" s="61">
        <f>'2. Spieltag'!E38</f>
        <v>1</v>
      </c>
      <c r="F38" s="42" t="str">
        <f>IF(OR($Q$3='2. Spieltag'!B38,$Q$3='2. Spieltag'!F38),'2. Spieltag'!F38," ")</f>
        <v xml:space="preserve"> </v>
      </c>
      <c r="G38" s="46" t="str">
        <f>IF(OR($Q$3='2. Spieltag'!G38,'2. Spieltag (Teamspezifisch)'!$Q$3='2. Spieltag'!K38),'2. Spieltag'!G38," ")</f>
        <v xml:space="preserve"> </v>
      </c>
      <c r="H38" s="61">
        <f>'2. Spieltag'!H38</f>
        <v>0</v>
      </c>
      <c r="I38" s="3" t="s">
        <v>5</v>
      </c>
      <c r="J38" s="61">
        <f>'2. Spieltag'!J38</f>
        <v>7</v>
      </c>
      <c r="K38" s="42" t="str">
        <f>IF(OR($Q$3='2. Spieltag'!G38,$Q$3='2. Spieltag'!K38),'2. Spieltag'!K38," ")</f>
        <v xml:space="preserve"> </v>
      </c>
      <c r="M38" s="33">
        <v>4</v>
      </c>
      <c r="N38" s="101" t="s">
        <v>31</v>
      </c>
      <c r="O38" s="77"/>
      <c r="P38" s="77"/>
      <c r="Q38" s="77"/>
      <c r="R38" s="77"/>
    </row>
    <row r="39" spans="1:18" ht="20.100000000000001" customHeight="1" thickBot="1" x14ac:dyDescent="0.3">
      <c r="A39" s="4">
        <v>0.84861111111110499</v>
      </c>
      <c r="B39" s="81" t="s">
        <v>8</v>
      </c>
      <c r="C39" s="82"/>
      <c r="D39" s="82"/>
      <c r="E39" s="82"/>
      <c r="F39" s="82"/>
      <c r="G39" s="82"/>
      <c r="H39" s="82"/>
      <c r="I39" s="82"/>
      <c r="J39" s="82"/>
      <c r="K39" s="83"/>
      <c r="M39" s="35">
        <v>5</v>
      </c>
      <c r="N39" s="101" t="s">
        <v>32</v>
      </c>
      <c r="O39" s="77"/>
      <c r="P39" s="77"/>
      <c r="Q39" s="77"/>
      <c r="R39" s="77"/>
    </row>
    <row r="40" spans="1:18" ht="20.100000000000001" customHeight="1" thickBot="1" x14ac:dyDescent="0.3">
      <c r="A40" s="4">
        <v>0.86805555555555547</v>
      </c>
      <c r="B40" s="46" t="str">
        <f>IF(OR($Q$3='2. Spieltag'!B40,'2. Spieltag (Teamspezifisch)'!$Q$3='2. Spieltag'!F40),'2. Spieltag'!B40," ")</f>
        <v xml:space="preserve"> </v>
      </c>
      <c r="C40" s="61">
        <f>'2. Spieltag'!C40</f>
        <v>1</v>
      </c>
      <c r="D40" s="3" t="s">
        <v>5</v>
      </c>
      <c r="E40" s="61">
        <f>'2. Spieltag'!E40</f>
        <v>1</v>
      </c>
      <c r="F40" s="42" t="str">
        <f>IF(OR($Q$3='2. Spieltag'!B40,$Q$3='2. Spieltag'!F40),'2. Spieltag'!F40," ")</f>
        <v xml:space="preserve"> </v>
      </c>
      <c r="G40" s="46" t="str">
        <f>IF(OR($Q$3='2. Spieltag'!G40,'2. Spieltag (Teamspezifisch)'!$Q$3='2. Spieltag'!K40),'2. Spieltag'!G40," ")</f>
        <v xml:space="preserve"> </v>
      </c>
      <c r="H40" s="61">
        <f>'2. Spieltag'!H40</f>
        <v>4</v>
      </c>
      <c r="I40" s="3" t="s">
        <v>5</v>
      </c>
      <c r="J40" s="61">
        <f>'2. Spieltag'!J40</f>
        <v>1</v>
      </c>
      <c r="K40" s="42" t="str">
        <f>IF(OR($Q$3='2. Spieltag'!G40,$Q$3='2. Spieltag'!K40),'2. Spieltag'!K40," ")</f>
        <v xml:space="preserve"> </v>
      </c>
      <c r="M40" s="37">
        <v>6</v>
      </c>
      <c r="N40" s="101" t="s">
        <v>14</v>
      </c>
      <c r="O40" s="77"/>
      <c r="P40" s="77"/>
      <c r="Q40" s="77"/>
      <c r="R40" s="77"/>
    </row>
    <row r="41" spans="1:18" ht="20.100000000000001" customHeight="1" thickBot="1" x14ac:dyDescent="0.3">
      <c r="A41" s="4">
        <v>0.87986111111111109</v>
      </c>
      <c r="B41" s="46" t="str">
        <f>IF(OR($Q$3='2. Spieltag'!B41,'2. Spieltag (Teamspezifisch)'!$Q$3='2. Spieltag'!F41),'2. Spieltag'!B41," ")</f>
        <v xml:space="preserve"> </v>
      </c>
      <c r="C41" s="61">
        <f>'2. Spieltag'!C41</f>
        <v>3</v>
      </c>
      <c r="D41" s="3" t="s">
        <v>5</v>
      </c>
      <c r="E41" s="61">
        <f>'2. Spieltag'!E41</f>
        <v>3</v>
      </c>
      <c r="F41" s="42" t="str">
        <f>IF(OR($Q$3='2. Spieltag'!B41,$Q$3='2. Spieltag'!F41),'2. Spieltag'!F41," ")</f>
        <v xml:space="preserve"> </v>
      </c>
      <c r="G41" s="46" t="str">
        <f>IF(OR($Q$3='2. Spieltag'!G41,'2. Spieltag (Teamspezifisch)'!$Q$3='2. Spieltag'!K41),'2. Spieltag'!G41," ")</f>
        <v xml:space="preserve"> </v>
      </c>
      <c r="H41" s="61">
        <f>'2. Spieltag'!H41</f>
        <v>5</v>
      </c>
      <c r="I41" s="3" t="s">
        <v>5</v>
      </c>
      <c r="J41" s="61">
        <f>'2. Spieltag'!J41</f>
        <v>3</v>
      </c>
      <c r="K41" s="42" t="str">
        <f>IF(OR($Q$3='2. Spieltag'!G41,$Q$3='2. Spieltag'!K41),'2. Spieltag'!K41," ")</f>
        <v xml:space="preserve"> </v>
      </c>
      <c r="M41" s="34">
        <v>7</v>
      </c>
      <c r="N41" s="101" t="s">
        <v>13</v>
      </c>
      <c r="O41" s="77"/>
      <c r="P41" s="77"/>
      <c r="Q41" s="77"/>
      <c r="R41" s="77"/>
    </row>
    <row r="42" spans="1:18" ht="20.100000000000001" customHeight="1" thickBot="1" x14ac:dyDescent="0.3">
      <c r="A42" s="4">
        <v>0.89166666666666705</v>
      </c>
      <c r="B42" s="46" t="str">
        <f>IF(OR($Q$3='2. Spieltag'!B42,'2. Spieltag (Teamspezifisch)'!$Q$3='2. Spieltag'!F42),'2. Spieltag'!B42," ")</f>
        <v xml:space="preserve"> </v>
      </c>
      <c r="C42" s="61">
        <f>'2. Spieltag'!C42</f>
        <v>0</v>
      </c>
      <c r="D42" s="3" t="s">
        <v>5</v>
      </c>
      <c r="E42" s="61">
        <f>'2. Spieltag'!E42</f>
        <v>3</v>
      </c>
      <c r="F42" s="42" t="str">
        <f>IF(OR($Q$3='2. Spieltag'!B42,$Q$3='2. Spieltag'!F42),'2. Spieltag'!F42," ")</f>
        <v xml:space="preserve"> </v>
      </c>
      <c r="G42" s="46" t="str">
        <f>IF(OR($Q$3='2. Spieltag'!G42,'2. Spieltag (Teamspezifisch)'!$Q$3='2. Spieltag'!K42),'2. Spieltag'!G42," ")</f>
        <v xml:space="preserve"> </v>
      </c>
      <c r="H42" s="61">
        <f>'2. Spieltag'!H42</f>
        <v>2</v>
      </c>
      <c r="I42" s="3" t="s">
        <v>5</v>
      </c>
      <c r="J42" s="61">
        <f>'2. Spieltag'!J42</f>
        <v>1</v>
      </c>
      <c r="K42" s="42" t="str">
        <f>IF(OR($Q$3='2. Spieltag'!G42,$Q$3='2. Spieltag'!K42),'2. Spieltag'!K42," ")</f>
        <v xml:space="preserve"> </v>
      </c>
      <c r="M42" s="36">
        <v>8</v>
      </c>
      <c r="N42" s="123" t="s">
        <v>29</v>
      </c>
      <c r="O42" s="78"/>
      <c r="P42" s="78"/>
      <c r="Q42" s="78"/>
      <c r="R42" s="78"/>
    </row>
    <row r="43" spans="1:18" ht="20.100000000000001" customHeight="1" thickBot="1" x14ac:dyDescent="0.3">
      <c r="A43" s="4">
        <v>0.90347222222222201</v>
      </c>
      <c r="B43" s="46" t="str">
        <f>IF(OR($Q$3='2. Spieltag'!B43,'2. Spieltag (Teamspezifisch)'!$Q$3='2. Spieltag'!F43),'2. Spieltag'!B43," ")</f>
        <v xml:space="preserve"> </v>
      </c>
      <c r="C43" s="61">
        <f>'2. Spieltag'!C43</f>
        <v>0</v>
      </c>
      <c r="D43" s="3" t="s">
        <v>5</v>
      </c>
      <c r="E43" s="61">
        <f>'2. Spieltag'!E43</f>
        <v>3</v>
      </c>
      <c r="F43" s="42" t="str">
        <f>IF(OR($Q$3='2. Spieltag'!B43,$Q$3='2. Spieltag'!F43),'2. Spieltag'!F43," ")</f>
        <v xml:space="preserve"> </v>
      </c>
      <c r="G43" s="46" t="str">
        <f>IF(OR($Q$3='2. Spieltag'!G43,'2. Spieltag (Teamspezifisch)'!$Q$3='2. Spieltag'!K43),'2. Spieltag'!G43," ")</f>
        <v xml:space="preserve"> </v>
      </c>
      <c r="H43" s="61">
        <f>'2. Spieltag'!H43</f>
        <v>4</v>
      </c>
      <c r="I43" s="3" t="s">
        <v>5</v>
      </c>
      <c r="J43" s="61">
        <f>'2. Spieltag'!J43</f>
        <v>3</v>
      </c>
      <c r="K43" s="42" t="str">
        <f>IF(OR($Q$3='2. Spieltag'!G43,$Q$3='2. Spieltag'!K43),'2. Spieltag'!K43," ")</f>
        <v xml:space="preserve"> </v>
      </c>
      <c r="M43" s="29">
        <v>9</v>
      </c>
      <c r="N43" s="123" t="s">
        <v>30</v>
      </c>
      <c r="O43" s="78"/>
      <c r="P43" s="78"/>
      <c r="Q43" s="78"/>
      <c r="R43" s="78"/>
    </row>
    <row r="44" spans="1:18" ht="20.100000000000001" customHeight="1" thickBot="1" x14ac:dyDescent="0.3">
      <c r="A44" s="4">
        <v>0.91527777777777797</v>
      </c>
      <c r="B44" s="46" t="str">
        <f>IF(OR($Q$3='2. Spieltag'!B44,'2. Spieltag (Teamspezifisch)'!$Q$3='2. Spieltag'!F44),'2. Spieltag'!B44," ")</f>
        <v xml:space="preserve"> </v>
      </c>
      <c r="C44" s="61">
        <f>'2. Spieltag'!C44</f>
        <v>0</v>
      </c>
      <c r="D44" s="3" t="s">
        <v>5</v>
      </c>
      <c r="E44" s="61">
        <f>'2. Spieltag'!E44</f>
        <v>0</v>
      </c>
      <c r="F44" s="46" t="str">
        <f>IF(OR($Q$3='2. Spieltag'!B44,$Q$3='2. Spieltag'!F44),'2. Spieltag'!F44," ")</f>
        <v xml:space="preserve"> </v>
      </c>
      <c r="G44" s="46" t="str">
        <f>IF(OR($Q$3='2. Spieltag'!G44,'2. Spieltag (Teamspezifisch)'!$Q$3='2. Spieltag'!K44),'2. Spieltag'!G44," ")</f>
        <v xml:space="preserve"> </v>
      </c>
      <c r="H44" s="61">
        <f>'2. Spieltag'!H44</f>
        <v>8</v>
      </c>
      <c r="I44" s="3" t="s">
        <v>5</v>
      </c>
      <c r="J44" s="61">
        <f>'2. Spieltag'!J44</f>
        <v>0</v>
      </c>
      <c r="K44" s="46" t="str">
        <f>IF(OR($Q$3='2. Spieltag'!G44,$Q$3='2. Spieltag'!K44),'2. Spieltag'!K44," ")</f>
        <v xml:space="preserve"> </v>
      </c>
      <c r="M44" s="7"/>
      <c r="N44" s="7"/>
      <c r="O44" s="7"/>
      <c r="P44" s="7"/>
      <c r="Q44" s="7"/>
      <c r="R44" s="7"/>
    </row>
    <row r="45" spans="1:18" ht="20.100000000000001" customHeight="1" x14ac:dyDescent="0.25">
      <c r="A45" s="4">
        <v>0.92708333333333404</v>
      </c>
      <c r="B45" s="96" t="s">
        <v>51</v>
      </c>
      <c r="C45" s="96"/>
      <c r="D45" s="96"/>
      <c r="E45" s="96"/>
      <c r="F45" s="124"/>
      <c r="G45" s="96"/>
      <c r="H45" s="96"/>
      <c r="I45" s="96"/>
      <c r="J45" s="96"/>
      <c r="K45" s="124"/>
      <c r="M45" s="7"/>
      <c r="N45" s="7"/>
      <c r="O45" s="7"/>
      <c r="P45" s="7"/>
      <c r="Q45" s="7"/>
      <c r="R45" s="7"/>
    </row>
    <row r="46" spans="1:18" ht="20.100000000000001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M46" s="7"/>
      <c r="N46" s="7"/>
      <c r="O46" s="7"/>
      <c r="P46" s="7"/>
      <c r="Q46" s="7"/>
      <c r="R46" s="7"/>
    </row>
    <row r="47" spans="1:18" ht="20.100000000000001" customHeight="1" x14ac:dyDescent="0.25">
      <c r="B47" s="80" t="s">
        <v>69</v>
      </c>
      <c r="C47" s="80"/>
      <c r="D47" s="80"/>
      <c r="E47" s="80"/>
      <c r="F47" s="80"/>
      <c r="G47" s="80"/>
      <c r="H47" s="80"/>
      <c r="I47" s="80"/>
      <c r="J47" s="80"/>
      <c r="K47" s="80"/>
      <c r="M47" s="7"/>
      <c r="N47" s="7"/>
      <c r="O47" s="7"/>
      <c r="P47" s="7"/>
      <c r="Q47" s="7"/>
      <c r="R47" s="7"/>
    </row>
    <row r="48" spans="1:18" ht="20.100000000000001" customHeight="1" x14ac:dyDescent="0.25">
      <c r="B48" s="80" t="s">
        <v>70</v>
      </c>
      <c r="C48" s="80"/>
      <c r="D48" s="80"/>
      <c r="E48" s="80"/>
      <c r="F48" s="80"/>
      <c r="G48" s="80" t="s">
        <v>71</v>
      </c>
      <c r="H48" s="80"/>
      <c r="I48" s="80"/>
      <c r="J48" s="80"/>
      <c r="K48" s="80"/>
      <c r="M48" s="7"/>
      <c r="N48" s="7"/>
      <c r="O48" s="7"/>
      <c r="P48" s="7"/>
      <c r="Q48" s="7"/>
      <c r="R48" s="7"/>
    </row>
    <row r="49" spans="2:18" ht="20.100000000000001" customHeight="1" x14ac:dyDescent="0.25">
      <c r="B49" s="80" t="s">
        <v>9</v>
      </c>
      <c r="C49" s="80"/>
      <c r="D49" s="80"/>
      <c r="E49" s="80"/>
      <c r="F49" s="80"/>
      <c r="G49" s="80" t="s">
        <v>12</v>
      </c>
      <c r="H49" s="80"/>
      <c r="I49" s="80"/>
      <c r="J49" s="80"/>
      <c r="K49" s="80"/>
      <c r="M49" s="7"/>
      <c r="N49" s="7"/>
      <c r="O49" s="7"/>
      <c r="P49" s="7"/>
      <c r="Q49" s="7"/>
      <c r="R49" s="7"/>
    </row>
    <row r="50" spans="2:18" ht="20.100000000000001" customHeight="1" x14ac:dyDescent="0.25">
      <c r="M50" s="7"/>
      <c r="N50" s="7"/>
      <c r="O50" s="7"/>
      <c r="P50" s="7"/>
      <c r="Q50" s="7"/>
      <c r="R50" s="7"/>
    </row>
    <row r="51" spans="2:18" ht="20.100000000000001" customHeight="1" x14ac:dyDescent="0.25">
      <c r="M51" s="7"/>
      <c r="N51" s="7"/>
      <c r="O51" s="7"/>
      <c r="P51" s="7"/>
      <c r="Q51" s="7"/>
      <c r="R51" s="7"/>
    </row>
    <row r="52" spans="2:18" ht="20.100000000000001" customHeight="1" x14ac:dyDescent="0.25"/>
    <row r="53" spans="2:18" ht="20.100000000000001" customHeight="1" x14ac:dyDescent="0.25"/>
    <row r="54" spans="2:18" ht="20.100000000000001" customHeight="1" x14ac:dyDescent="0.25"/>
    <row r="55" spans="2:18" ht="20.100000000000001" customHeight="1" x14ac:dyDescent="0.25"/>
    <row r="56" spans="2:18" ht="20.100000000000001" customHeight="1" x14ac:dyDescent="0.25"/>
    <row r="57" spans="2:18" ht="20.100000000000001" customHeight="1" x14ac:dyDescent="0.25"/>
    <row r="58" spans="2:18" ht="20.100000000000001" customHeight="1" x14ac:dyDescent="0.25"/>
    <row r="59" spans="2:18" ht="20.100000000000001" customHeight="1" x14ac:dyDescent="0.25"/>
    <row r="60" spans="2:18" ht="20.100000000000001" customHeight="1" x14ac:dyDescent="0.25"/>
    <row r="61" spans="2:18" ht="20.100000000000001" customHeight="1" x14ac:dyDescent="0.25"/>
    <row r="62" spans="2:18" ht="20.100000000000001" customHeight="1" x14ac:dyDescent="0.25"/>
    <row r="63" spans="2:18" ht="20.100000000000001" customHeight="1" x14ac:dyDescent="0.25"/>
    <row r="64" spans="2:18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54">
    <mergeCell ref="B47:K47"/>
    <mergeCell ref="B48:F48"/>
    <mergeCell ref="G48:K48"/>
    <mergeCell ref="B49:F49"/>
    <mergeCell ref="G49:K49"/>
    <mergeCell ref="N40:R40"/>
    <mergeCell ref="N41:R41"/>
    <mergeCell ref="N42:R42"/>
    <mergeCell ref="N43:R43"/>
    <mergeCell ref="N29:R29"/>
    <mergeCell ref="M31:T31"/>
    <mergeCell ref="M32:T32"/>
    <mergeCell ref="N35:R35"/>
    <mergeCell ref="N36:R36"/>
    <mergeCell ref="N37:R37"/>
    <mergeCell ref="B45:K45"/>
    <mergeCell ref="P2:R2"/>
    <mergeCell ref="M5:T5"/>
    <mergeCell ref="M6:T6"/>
    <mergeCell ref="N9:R9"/>
    <mergeCell ref="N10:R10"/>
    <mergeCell ref="B39:K39"/>
    <mergeCell ref="N38:R38"/>
    <mergeCell ref="N39:R39"/>
    <mergeCell ref="B30:F30"/>
    <mergeCell ref="B31:K31"/>
    <mergeCell ref="B32:K32"/>
    <mergeCell ref="N34:Q34"/>
    <mergeCell ref="N25:R25"/>
    <mergeCell ref="N26:R26"/>
    <mergeCell ref="N16:R16"/>
    <mergeCell ref="N27:R27"/>
    <mergeCell ref="N28:R28"/>
    <mergeCell ref="B18:K18"/>
    <mergeCell ref="B19:K19"/>
    <mergeCell ref="N22:Q22"/>
    <mergeCell ref="N24:R24"/>
    <mergeCell ref="N18:R18"/>
    <mergeCell ref="N19:R19"/>
    <mergeCell ref="N23:R23"/>
    <mergeCell ref="N13:Q13"/>
    <mergeCell ref="G17:K17"/>
    <mergeCell ref="N11:R11"/>
    <mergeCell ref="N14:R14"/>
    <mergeCell ref="N15:R15"/>
    <mergeCell ref="N17:R17"/>
    <mergeCell ref="B6:K6"/>
    <mergeCell ref="N8:Q8"/>
    <mergeCell ref="A1:K1"/>
    <mergeCell ref="B2:F2"/>
    <mergeCell ref="G2:K2"/>
    <mergeCell ref="B3:K3"/>
    <mergeCell ref="B4:K4"/>
    <mergeCell ref="B5:K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91183-BC82-4869-B7BD-C42A026BBEB6}">
  <sheetPr codeName="Tabelle7"/>
  <dimension ref="A1:V113"/>
  <sheetViews>
    <sheetView zoomScaleNormal="100" workbookViewId="0">
      <selection sqref="A1:K1"/>
    </sheetView>
  </sheetViews>
  <sheetFormatPr baseColWidth="10" defaultRowHeight="15" x14ac:dyDescent="0.25"/>
  <cols>
    <col min="1" max="1" width="11.28515625" customWidth="1"/>
    <col min="2" max="3" width="7.7109375" customWidth="1"/>
    <col min="4" max="4" width="1.7109375" customWidth="1"/>
    <col min="5" max="8" width="7.7109375" customWidth="1"/>
    <col min="9" max="9" width="1.7109375" customWidth="1"/>
    <col min="10" max="11" width="7.7109375" customWidth="1"/>
    <col min="13" max="14" width="7.7109375" customWidth="1"/>
    <col min="15" max="15" width="3.28515625" customWidth="1"/>
  </cols>
  <sheetData>
    <row r="1" spans="1:22" ht="39.950000000000003" customHeight="1" thickBot="1" x14ac:dyDescent="0.3">
      <c r="A1" s="84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2" ht="20.100000000000001" customHeight="1" thickBot="1" x14ac:dyDescent="0.4">
      <c r="A2" s="5" t="s">
        <v>0</v>
      </c>
      <c r="B2" s="86" t="s">
        <v>6</v>
      </c>
      <c r="C2" s="87"/>
      <c r="D2" s="87"/>
      <c r="E2" s="87"/>
      <c r="F2" s="88"/>
      <c r="G2" s="86" t="s">
        <v>7</v>
      </c>
      <c r="H2" s="87"/>
      <c r="I2" s="87"/>
      <c r="J2" s="87"/>
      <c r="K2" s="88"/>
      <c r="P2" s="120" t="s">
        <v>52</v>
      </c>
      <c r="Q2" s="120"/>
      <c r="R2" s="120"/>
    </row>
    <row r="3" spans="1:22" ht="20.100000000000001" customHeight="1" thickBot="1" x14ac:dyDescent="0.3">
      <c r="A3" s="4">
        <v>0.45833333333333331</v>
      </c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1"/>
      <c r="L3" s="1"/>
      <c r="M3" s="1"/>
      <c r="N3" s="1"/>
      <c r="O3" s="1"/>
      <c r="P3" s="1"/>
      <c r="Q3" s="49" t="str">
        <f>'1. Spieltag (Teamspezifisch)'!Q3</f>
        <v>B1</v>
      </c>
      <c r="R3" s="1"/>
      <c r="S3" s="1"/>
      <c r="T3" s="1"/>
      <c r="U3" s="1"/>
      <c r="V3" s="1"/>
    </row>
    <row r="4" spans="1:22" ht="20.100000000000001" customHeight="1" thickBot="1" x14ac:dyDescent="0.3">
      <c r="A4" s="4">
        <v>0.47222222222222227</v>
      </c>
      <c r="B4" s="89" t="s">
        <v>2</v>
      </c>
      <c r="C4" s="90"/>
      <c r="D4" s="90"/>
      <c r="E4" s="90"/>
      <c r="F4" s="90"/>
      <c r="G4" s="90"/>
      <c r="H4" s="90"/>
      <c r="I4" s="90"/>
      <c r="J4" s="90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.100000000000001" customHeight="1" thickBot="1" x14ac:dyDescent="0.3">
      <c r="A5" s="4">
        <v>0.47916666666666669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1"/>
      <c r="L5" s="1"/>
      <c r="M5" s="97" t="s">
        <v>44</v>
      </c>
      <c r="N5" s="97"/>
      <c r="O5" s="97"/>
      <c r="P5" s="97"/>
      <c r="Q5" s="97"/>
      <c r="R5" s="97"/>
      <c r="S5" s="97"/>
      <c r="T5" s="97"/>
      <c r="U5" s="1"/>
      <c r="V5" s="1"/>
    </row>
    <row r="6" spans="1:22" ht="20.100000000000001" customHeight="1" thickBot="1" x14ac:dyDescent="0.4">
      <c r="A6" s="4">
        <v>0.48958333333333331</v>
      </c>
      <c r="B6" s="98" t="s">
        <v>4</v>
      </c>
      <c r="C6" s="82"/>
      <c r="D6" s="82"/>
      <c r="E6" s="82"/>
      <c r="F6" s="99"/>
      <c r="G6" s="99"/>
      <c r="H6" s="82"/>
      <c r="I6" s="82"/>
      <c r="J6" s="82"/>
      <c r="K6" s="100"/>
      <c r="L6" s="2"/>
      <c r="M6" s="97" t="s">
        <v>45</v>
      </c>
      <c r="N6" s="97"/>
      <c r="O6" s="97"/>
      <c r="P6" s="97"/>
      <c r="Q6" s="97"/>
      <c r="R6" s="97"/>
      <c r="S6" s="97"/>
      <c r="T6" s="97"/>
      <c r="U6" s="2"/>
      <c r="V6" s="2"/>
    </row>
    <row r="7" spans="1:22" ht="20.100000000000001" customHeight="1" thickBot="1" x14ac:dyDescent="0.3">
      <c r="A7" s="12">
        <v>0.5</v>
      </c>
      <c r="B7" s="46" t="str">
        <f>IF(OR($Q$3='3. Spieltag'!B7,'3. Spieltag (Teamspezifisch)'!$Q$3='3. Spieltag'!F7),'3. Spieltag'!B7," ")</f>
        <v xml:space="preserve"> </v>
      </c>
      <c r="C7" s="13">
        <f>'3. Spieltag'!C7</f>
        <v>7</v>
      </c>
      <c r="D7" s="3" t="s">
        <v>5</v>
      </c>
      <c r="E7" s="13">
        <f>'3. Spieltag'!E7</f>
        <v>0</v>
      </c>
      <c r="F7" s="42" t="str">
        <f>IF(OR($Q$3='3. Spieltag'!B7,$Q$3='3. Spieltag'!F7),'3. Spieltag'!F7," ")</f>
        <v xml:space="preserve"> </v>
      </c>
      <c r="G7" s="46" t="str">
        <f>IF(OR($Q$3='3. Spieltag'!G7,'3. Spieltag (Teamspezifisch)'!$Q$3='3. Spieltag'!K7),'3. Spieltag'!G7," ")</f>
        <v xml:space="preserve"> </v>
      </c>
      <c r="H7" s="13">
        <f>'3. Spieltag'!H7</f>
        <v>3</v>
      </c>
      <c r="I7" s="3" t="s">
        <v>5</v>
      </c>
      <c r="J7" s="13">
        <f>'3. Spieltag'!J7</f>
        <v>1</v>
      </c>
      <c r="K7" s="42" t="str">
        <f>IF(OR($Q$3='3. Spieltag'!G7,$Q$3='3. Spieltag'!K7),'3. Spieltag'!K7," ")</f>
        <v xml:space="preserve"> </v>
      </c>
    </row>
    <row r="8" spans="1:22" ht="20.100000000000001" customHeight="1" thickBot="1" x14ac:dyDescent="0.3">
      <c r="A8" s="12">
        <v>0.51041666666666696</v>
      </c>
      <c r="B8" s="46" t="str">
        <f>IF(OR($Q$3='3. Spieltag'!B8,'3. Spieltag (Teamspezifisch)'!$Q$3='3. Spieltag'!F8),'3. Spieltag'!B8," ")</f>
        <v>B1</v>
      </c>
      <c r="C8" s="13">
        <f>'3. Spieltag'!C8</f>
        <v>1</v>
      </c>
      <c r="D8" s="3" t="s">
        <v>5</v>
      </c>
      <c r="E8" s="13">
        <f>'3. Spieltag'!E8</f>
        <v>1</v>
      </c>
      <c r="F8" s="42" t="str">
        <f>IF(OR($Q$3='3. Spieltag'!B8,$Q$3='3. Spieltag'!F8),'3. Spieltag'!F8," ")</f>
        <v>B4</v>
      </c>
      <c r="G8" s="46" t="str">
        <f>IF(OR($Q$3='3. Spieltag'!G8,'3. Spieltag (Teamspezifisch)'!$Q$3='3. Spieltag'!K8),'3. Spieltag'!G8," ")</f>
        <v xml:space="preserve"> </v>
      </c>
      <c r="H8" s="13">
        <f>'3. Spieltag'!H8</f>
        <v>3</v>
      </c>
      <c r="I8" s="3" t="s">
        <v>5</v>
      </c>
      <c r="J8" s="13">
        <f>'3. Spieltag'!J8</f>
        <v>3</v>
      </c>
      <c r="K8" s="42" t="str">
        <f>IF(OR($Q$3='3. Spieltag'!G8,$Q$3='3. Spieltag'!K8),'3. Spieltag'!K8," ")</f>
        <v xml:space="preserve"> </v>
      </c>
      <c r="N8" s="79" t="s">
        <v>21</v>
      </c>
      <c r="O8" s="80"/>
      <c r="P8" s="80"/>
      <c r="Q8" s="80"/>
    </row>
    <row r="9" spans="1:22" ht="20.100000000000001" customHeight="1" thickBot="1" x14ac:dyDescent="0.3">
      <c r="A9" s="12">
        <v>0.52083333333333404</v>
      </c>
      <c r="B9" s="46" t="str">
        <f>IF(OR($Q$3='3. Spieltag'!B9,'3. Spieltag (Teamspezifisch)'!$Q$3='3. Spieltag'!F9),'3. Spieltag'!B9," ")</f>
        <v xml:space="preserve"> </v>
      </c>
      <c r="C9" s="13">
        <f>'3. Spieltag'!C9</f>
        <v>6</v>
      </c>
      <c r="D9" s="3" t="s">
        <v>5</v>
      </c>
      <c r="E9" s="13">
        <f>'3. Spieltag'!E9</f>
        <v>4</v>
      </c>
      <c r="F9" s="42" t="str">
        <f>IF(OR($Q$3='3. Spieltag'!B9,$Q$3='3. Spieltag'!F9),'3. Spieltag'!F9," ")</f>
        <v xml:space="preserve"> </v>
      </c>
      <c r="G9" s="46" t="str">
        <f>IF(OR($Q$3='3. Spieltag'!G9,'3. Spieltag (Teamspezifisch)'!$Q$3='3. Spieltag'!K9),'3. Spieltag'!G9," ")</f>
        <v xml:space="preserve"> </v>
      </c>
      <c r="H9" s="13">
        <f>'3. Spieltag'!H9</f>
        <v>3</v>
      </c>
      <c r="I9" s="3" t="s">
        <v>5</v>
      </c>
      <c r="J9" s="13">
        <f>'3. Spieltag'!J9</f>
        <v>1</v>
      </c>
      <c r="K9" s="42" t="str">
        <f>IF(OR($Q$3='3. Spieltag'!G9,$Q$3='3. Spieltag'!K9),'3. Spieltag'!K9," ")</f>
        <v xml:space="preserve"> </v>
      </c>
      <c r="M9" s="27" t="s">
        <v>23</v>
      </c>
      <c r="N9" s="101" t="s">
        <v>29</v>
      </c>
      <c r="O9" s="77"/>
      <c r="P9" s="77"/>
      <c r="Q9" s="77"/>
      <c r="R9" s="77"/>
    </row>
    <row r="10" spans="1:22" ht="20.100000000000001" customHeight="1" thickBot="1" x14ac:dyDescent="0.3">
      <c r="A10" s="12">
        <v>0.531250000000001</v>
      </c>
      <c r="B10" s="46" t="str">
        <f>IF(OR($Q$3='3. Spieltag'!B10,'3. Spieltag (Teamspezifisch)'!$Q$3='3. Spieltag'!F10),'3. Spieltag'!B10," ")</f>
        <v xml:space="preserve"> </v>
      </c>
      <c r="C10" s="13">
        <f>'3. Spieltag'!C10</f>
        <v>2</v>
      </c>
      <c r="D10" s="3" t="s">
        <v>5</v>
      </c>
      <c r="E10" s="13">
        <f>'3. Spieltag'!E10</f>
        <v>2</v>
      </c>
      <c r="F10" s="42" t="str">
        <f>IF(OR($Q$3='3. Spieltag'!B10,$Q$3='3. Spieltag'!F10),'3. Spieltag'!F10," ")</f>
        <v xml:space="preserve"> </v>
      </c>
      <c r="G10" s="46" t="str">
        <f>IF(OR($Q$3='3. Spieltag'!G10,'3. Spieltag (Teamspezifisch)'!$Q$3='3. Spieltag'!K10),'3. Spieltag'!G10," ")</f>
        <v xml:space="preserve"> </v>
      </c>
      <c r="H10" s="13">
        <f>'3. Spieltag'!H10</f>
        <v>4</v>
      </c>
      <c r="I10" s="3" t="s">
        <v>5</v>
      </c>
      <c r="J10" s="13">
        <f>'3. Spieltag'!J10</f>
        <v>2</v>
      </c>
      <c r="K10" s="42" t="str">
        <f>IF(OR($Q$3='3. Spieltag'!G10,$Q$3='3. Spieltag'!K10),'3. Spieltag'!K10," ")</f>
        <v xml:space="preserve"> </v>
      </c>
      <c r="M10" s="29" t="s">
        <v>24</v>
      </c>
      <c r="N10" s="101" t="s">
        <v>30</v>
      </c>
      <c r="O10" s="77"/>
      <c r="P10" s="77"/>
      <c r="Q10" s="77"/>
      <c r="R10" s="77"/>
    </row>
    <row r="11" spans="1:22" ht="20.100000000000001" customHeight="1" thickBot="1" x14ac:dyDescent="0.3">
      <c r="A11" s="12">
        <v>0.54166666666666796</v>
      </c>
      <c r="B11" s="46" t="str">
        <f>IF(OR($Q$3='3. Spieltag'!B11,'3. Spieltag (Teamspezifisch)'!$Q$3='3. Spieltag'!F11),'3. Spieltag'!B11," ")</f>
        <v xml:space="preserve"> </v>
      </c>
      <c r="C11" s="13">
        <f>'3. Spieltag'!C11</f>
        <v>8</v>
      </c>
      <c r="D11" s="3" t="s">
        <v>5</v>
      </c>
      <c r="E11" s="13">
        <f>'3. Spieltag'!E11</f>
        <v>2</v>
      </c>
      <c r="F11" s="42" t="str">
        <f>IF(OR($Q$3='3. Spieltag'!B11,$Q$3='3. Spieltag'!F11),'3. Spieltag'!F11," ")</f>
        <v xml:space="preserve"> </v>
      </c>
      <c r="G11" s="46" t="str">
        <f>IF(OR($Q$3='3. Spieltag'!G11,'3. Spieltag (Teamspezifisch)'!$Q$3='3. Spieltag'!K11),'3. Spieltag'!G11," ")</f>
        <v>B5</v>
      </c>
      <c r="H11" s="13">
        <f>'3. Spieltag'!H11</f>
        <v>1</v>
      </c>
      <c r="I11" s="3" t="s">
        <v>5</v>
      </c>
      <c r="J11" s="13">
        <f>'3. Spieltag'!J11</f>
        <v>5</v>
      </c>
      <c r="K11" s="42" t="str">
        <f>IF(OR($Q$3='3. Spieltag'!G11,$Q$3='3. Spieltag'!K11),'3. Spieltag'!K11," ")</f>
        <v>B1</v>
      </c>
      <c r="M11" s="32" t="s">
        <v>25</v>
      </c>
      <c r="N11" s="101" t="s">
        <v>10</v>
      </c>
      <c r="O11" s="77"/>
      <c r="P11" s="77"/>
      <c r="Q11" s="77"/>
      <c r="R11" s="77"/>
    </row>
    <row r="12" spans="1:22" ht="20.100000000000001" customHeight="1" thickBot="1" x14ac:dyDescent="0.3">
      <c r="A12" s="12">
        <v>0.55208333333333504</v>
      </c>
      <c r="B12" s="46" t="str">
        <f>IF(OR($Q$3='3. Spieltag'!B12,'3. Spieltag (Teamspezifisch)'!$Q$3='3. Spieltag'!F12),'3. Spieltag'!B12," ")</f>
        <v xml:space="preserve"> </v>
      </c>
      <c r="C12" s="13">
        <f>'3. Spieltag'!C12</f>
        <v>1</v>
      </c>
      <c r="D12" s="3" t="s">
        <v>5</v>
      </c>
      <c r="E12" s="13">
        <f>'3. Spieltag'!E12</f>
        <v>4</v>
      </c>
      <c r="F12" s="42" t="str">
        <f>IF(OR($Q$3='3. Spieltag'!B12,$Q$3='3. Spieltag'!F12),'3. Spieltag'!F12," ")</f>
        <v xml:space="preserve"> </v>
      </c>
      <c r="G12" s="46" t="str">
        <f>IF(OR($Q$3='3. Spieltag'!G12,'3. Spieltag (Teamspezifisch)'!$Q$3='3. Spieltag'!K12),'3. Spieltag'!G12," ")</f>
        <v xml:space="preserve"> </v>
      </c>
      <c r="H12" s="13">
        <f>'3. Spieltag'!H12</f>
        <v>4</v>
      </c>
      <c r="I12" s="3" t="s">
        <v>5</v>
      </c>
      <c r="J12" s="13">
        <f>'3. Spieltag'!J12</f>
        <v>3</v>
      </c>
      <c r="K12" s="42" t="str">
        <f>IF(OR($Q$3='3. Spieltag'!G12,$Q$3='3. Spieltag'!K12),'3. Spieltag'!K12," ")</f>
        <v xml:space="preserve"> </v>
      </c>
      <c r="M12" s="11"/>
      <c r="N12" s="9"/>
      <c r="O12" s="9"/>
      <c r="P12" s="9"/>
      <c r="Q12" s="9"/>
    </row>
    <row r="13" spans="1:22" ht="20.100000000000001" customHeight="1" thickBot="1" x14ac:dyDescent="0.3">
      <c r="A13" s="12">
        <v>0.562500000000002</v>
      </c>
      <c r="B13" s="46" t="str">
        <f>IF(OR($Q$3='3. Spieltag'!B13,'3. Spieltag (Teamspezifisch)'!$Q$3='3. Spieltag'!F13),'3. Spieltag'!B13," ")</f>
        <v xml:space="preserve"> </v>
      </c>
      <c r="C13" s="13">
        <f>'3. Spieltag'!C13</f>
        <v>0</v>
      </c>
      <c r="D13" s="3" t="s">
        <v>5</v>
      </c>
      <c r="E13" s="13">
        <f>'3. Spieltag'!E13</f>
        <v>4</v>
      </c>
      <c r="F13" s="42" t="str">
        <f>IF(OR($Q$3='3. Spieltag'!B13,$Q$3='3. Spieltag'!F13),'3. Spieltag'!F13," ")</f>
        <v xml:space="preserve"> </v>
      </c>
      <c r="G13" s="46" t="str">
        <f>IF(OR($Q$3='3. Spieltag'!G13,'3. Spieltag (Teamspezifisch)'!$Q$3='3. Spieltag'!K13),'3. Spieltag'!G13," ")</f>
        <v>B1</v>
      </c>
      <c r="H13" s="13">
        <f>'3. Spieltag'!H13</f>
        <v>1</v>
      </c>
      <c r="I13" s="3" t="s">
        <v>5</v>
      </c>
      <c r="J13" s="13">
        <f>'3. Spieltag'!J13</f>
        <v>3</v>
      </c>
      <c r="K13" s="42" t="str">
        <f>IF(OR($Q$3='3. Spieltag'!G13,$Q$3='3. Spieltag'!K13),'3. Spieltag'!K13," ")</f>
        <v>B3</v>
      </c>
      <c r="N13" s="79" t="s">
        <v>22</v>
      </c>
      <c r="O13" s="80"/>
      <c r="P13" s="80"/>
      <c r="Q13" s="80"/>
    </row>
    <row r="14" spans="1:22" ht="20.100000000000001" customHeight="1" thickBot="1" x14ac:dyDescent="0.3">
      <c r="A14" s="12">
        <v>0.57291666666666896</v>
      </c>
      <c r="B14" s="46" t="str">
        <f>IF(OR($Q$3='3. Spieltag'!B14,'3. Spieltag (Teamspezifisch)'!$Q$3='3. Spieltag'!F14),'3. Spieltag'!B14," ")</f>
        <v xml:space="preserve"> </v>
      </c>
      <c r="C14" s="13">
        <f>'3. Spieltag'!C14</f>
        <v>5</v>
      </c>
      <c r="D14" s="3" t="s">
        <v>5</v>
      </c>
      <c r="E14" s="13">
        <f>'3. Spieltag'!E14</f>
        <v>0</v>
      </c>
      <c r="F14" s="42" t="str">
        <f>IF(OR($Q$3='3. Spieltag'!B14,$Q$3='3. Spieltag'!F14),'3. Spieltag'!F14," ")</f>
        <v xml:space="preserve"> </v>
      </c>
      <c r="G14" s="46" t="str">
        <f>IF(OR($Q$3='3. Spieltag'!G14,'3. Spieltag (Teamspezifisch)'!$Q$3='3. Spieltag'!K14),'3. Spieltag'!G14," ")</f>
        <v>B6</v>
      </c>
      <c r="H14" s="13">
        <f>'3. Spieltag'!H14</f>
        <v>0</v>
      </c>
      <c r="I14" s="3" t="s">
        <v>5</v>
      </c>
      <c r="J14" s="13">
        <f>'3. Spieltag'!J14</f>
        <v>5</v>
      </c>
      <c r="K14" s="42" t="str">
        <f>IF(OR($Q$3='3. Spieltag'!G14,$Q$3='3. Spieltag'!K14),'3. Spieltag'!K14," ")</f>
        <v>B1</v>
      </c>
      <c r="M14" s="28" t="s">
        <v>26</v>
      </c>
      <c r="N14" s="101" t="s">
        <v>29</v>
      </c>
      <c r="O14" s="77"/>
      <c r="P14" s="77"/>
      <c r="Q14" s="77"/>
      <c r="R14" s="77"/>
    </row>
    <row r="15" spans="1:22" ht="20.100000000000001" customHeight="1" thickBot="1" x14ac:dyDescent="0.3">
      <c r="A15" s="12">
        <v>0.58333333333333603</v>
      </c>
      <c r="B15" s="46" t="str">
        <f>IF(OR($Q$3='3. Spieltag'!B15,'3. Spieltag (Teamspezifisch)'!$Q$3='3. Spieltag'!F15),'3. Spieltag'!B15," ")</f>
        <v xml:space="preserve"> </v>
      </c>
      <c r="C15" s="13">
        <f>'3. Spieltag'!C15</f>
        <v>0</v>
      </c>
      <c r="D15" s="3" t="s">
        <v>5</v>
      </c>
      <c r="E15" s="13">
        <f>'3. Spieltag'!E15</f>
        <v>8</v>
      </c>
      <c r="F15" s="42" t="str">
        <f>IF(OR($Q$3='3. Spieltag'!B15,$Q$3='3. Spieltag'!F15),'3. Spieltag'!F15," ")</f>
        <v xml:space="preserve"> </v>
      </c>
      <c r="G15" s="46" t="str">
        <f>IF(OR($Q$3='3. Spieltag'!G15,'3. Spieltag (Teamspezifisch)'!$Q$3='3. Spieltag'!K15),'3. Spieltag'!G15," ")</f>
        <v xml:space="preserve"> </v>
      </c>
      <c r="H15" s="13">
        <f>'3. Spieltag'!H15</f>
        <v>1</v>
      </c>
      <c r="I15" s="3" t="s">
        <v>5</v>
      </c>
      <c r="J15" s="13">
        <f>'3. Spieltag'!J15</f>
        <v>4</v>
      </c>
      <c r="K15" s="42" t="str">
        <f>IF(OR($Q$3='3. Spieltag'!G15,$Q$3='3. Spieltag'!K15),'3. Spieltag'!K15," ")</f>
        <v xml:space="preserve"> </v>
      </c>
      <c r="M15" s="31" t="s">
        <v>27</v>
      </c>
      <c r="N15" s="101" t="s">
        <v>30</v>
      </c>
      <c r="O15" s="77"/>
      <c r="P15" s="77"/>
      <c r="Q15" s="77"/>
      <c r="R15" s="77"/>
    </row>
    <row r="16" spans="1:22" ht="20.100000000000001" customHeight="1" thickBot="1" x14ac:dyDescent="0.3">
      <c r="A16" s="12">
        <v>0.593750000000003</v>
      </c>
      <c r="B16" s="46" t="str">
        <f>IF(OR($Q$3='3. Spieltag'!B16,'3. Spieltag (Teamspezifisch)'!$Q$3='3. Spieltag'!F16),'3. Spieltag'!B16," ")</f>
        <v>B1</v>
      </c>
      <c r="C16" s="13">
        <f>'3. Spieltag'!C16</f>
        <v>4</v>
      </c>
      <c r="D16" s="3" t="s">
        <v>5</v>
      </c>
      <c r="E16" s="13">
        <f>'3. Spieltag'!E16</f>
        <v>2</v>
      </c>
      <c r="F16" s="42" t="str">
        <f>IF(OR($Q$3='3. Spieltag'!B16,$Q$3='3. Spieltag'!F16),'3. Spieltag'!F16," ")</f>
        <v>B2</v>
      </c>
      <c r="G16" s="46" t="str">
        <f>IF(OR($Q$3='3. Spieltag'!G16,'3. Spieltag (Teamspezifisch)'!$Q$3='3. Spieltag'!K16),'3. Spieltag'!G16," ")</f>
        <v xml:space="preserve"> </v>
      </c>
      <c r="H16" s="13">
        <f>'3. Spieltag'!H16</f>
        <v>3</v>
      </c>
      <c r="I16" s="3" t="s">
        <v>5</v>
      </c>
      <c r="J16" s="13">
        <f>'3. Spieltag'!J16</f>
        <v>1</v>
      </c>
      <c r="K16" s="46" t="str">
        <f>IF(OR($Q$3='3. Spieltag'!G16,$Q$3='3. Spieltag'!K16),'3. Spieltag'!K16," ")</f>
        <v xml:space="preserve"> </v>
      </c>
      <c r="M16" s="30" t="s">
        <v>28</v>
      </c>
      <c r="N16" s="101" t="s">
        <v>10</v>
      </c>
      <c r="O16" s="77"/>
      <c r="P16" s="77"/>
      <c r="Q16" s="77"/>
      <c r="R16" s="77"/>
    </row>
    <row r="17" spans="1:20" ht="20.100000000000001" customHeight="1" thickBot="1" x14ac:dyDescent="0.3">
      <c r="A17" s="12">
        <v>0.60416666666666996</v>
      </c>
      <c r="B17" s="46" t="str">
        <f>IF(OR($Q$3='3. Spieltag'!B17,'3. Spieltag (Teamspezifisch)'!$Q$3='3. Spieltag'!F17),'3. Spieltag'!B17," ")</f>
        <v xml:space="preserve"> </v>
      </c>
      <c r="C17" s="13">
        <f>'3. Spieltag'!C17</f>
        <v>0</v>
      </c>
      <c r="D17" s="3" t="s">
        <v>5</v>
      </c>
      <c r="E17" s="13">
        <f>'3. Spieltag'!E17</f>
        <v>7</v>
      </c>
      <c r="F17" s="42" t="str">
        <f>IF(OR($Q$3='3. Spieltag'!B17,$Q$3='3. Spieltag'!F17),'3. Spieltag'!F17," ")</f>
        <v xml:space="preserve"> </v>
      </c>
      <c r="G17" s="126" t="s">
        <v>19</v>
      </c>
      <c r="H17" s="69"/>
      <c r="I17" s="69"/>
      <c r="J17" s="69"/>
      <c r="K17" s="71"/>
      <c r="M17" s="33" t="s">
        <v>34</v>
      </c>
      <c r="N17" s="101" t="s">
        <v>31</v>
      </c>
      <c r="O17" s="77"/>
      <c r="P17" s="77"/>
      <c r="Q17" s="77"/>
      <c r="R17" s="77"/>
    </row>
    <row r="18" spans="1:20" ht="20.100000000000001" customHeight="1" thickBot="1" x14ac:dyDescent="0.3">
      <c r="A18" s="4">
        <v>0.61458333333333703</v>
      </c>
      <c r="B18" s="92" t="s">
        <v>18</v>
      </c>
      <c r="C18" s="93"/>
      <c r="D18" s="93"/>
      <c r="E18" s="93"/>
      <c r="F18" s="93"/>
      <c r="G18" s="93"/>
      <c r="H18" s="93"/>
      <c r="I18" s="93"/>
      <c r="J18" s="93"/>
      <c r="K18" s="94"/>
      <c r="M18" s="35" t="s">
        <v>35</v>
      </c>
      <c r="N18" s="101" t="s">
        <v>32</v>
      </c>
      <c r="O18" s="77"/>
      <c r="P18" s="77"/>
      <c r="Q18" s="77"/>
      <c r="R18" s="77"/>
    </row>
    <row r="19" spans="1:20" ht="20.100000000000001" customHeight="1" thickBot="1" x14ac:dyDescent="0.3">
      <c r="A19" s="4">
        <v>0.62847222222222221</v>
      </c>
      <c r="B19" s="95" t="s">
        <v>17</v>
      </c>
      <c r="C19" s="102"/>
      <c r="D19" s="102"/>
      <c r="E19" s="102"/>
      <c r="F19" s="102"/>
      <c r="G19" s="102"/>
      <c r="H19" s="102"/>
      <c r="I19" s="102"/>
      <c r="J19" s="102"/>
      <c r="K19" s="103"/>
      <c r="M19" s="34" t="s">
        <v>36</v>
      </c>
      <c r="N19" s="101" t="s">
        <v>13</v>
      </c>
      <c r="O19" s="77"/>
      <c r="P19" s="77"/>
      <c r="Q19" s="77"/>
      <c r="R19" s="77"/>
    </row>
    <row r="20" spans="1:20" ht="20.100000000000001" customHeight="1" thickBot="1" x14ac:dyDescent="0.3">
      <c r="A20" s="12">
        <v>0.64236111111111105</v>
      </c>
      <c r="B20" s="46" t="str">
        <f>IF(OR($Q$3='3. Spieltag'!B20,'3. Spieltag (Teamspezifisch)'!$Q$3='3. Spieltag'!F20),'3. Spieltag'!B20," ")</f>
        <v xml:space="preserve"> </v>
      </c>
      <c r="C20" s="13">
        <f>'3. Spieltag'!C20</f>
        <v>1</v>
      </c>
      <c r="D20" s="3" t="s">
        <v>5</v>
      </c>
      <c r="E20" s="13">
        <f>'3. Spieltag'!E20</f>
        <v>1</v>
      </c>
      <c r="F20" s="42" t="str">
        <f>IF(OR($Q$3='3. Spieltag'!B20,$Q$3='3. Spieltag'!F20),'3. Spieltag'!F20," ")</f>
        <v xml:space="preserve"> </v>
      </c>
      <c r="G20" s="46" t="str">
        <f>IF(OR($Q$3='3. Spieltag'!G20,'3. Spieltag (Teamspezifisch)'!$Q$3='3. Spieltag'!K20),'3. Spieltag'!G20," ")</f>
        <v xml:space="preserve"> </v>
      </c>
      <c r="H20" s="13">
        <f>'3. Spieltag'!H20</f>
        <v>0</v>
      </c>
      <c r="I20" s="3" t="s">
        <v>5</v>
      </c>
      <c r="J20" s="13">
        <f>'3. Spieltag'!J20</f>
        <v>2</v>
      </c>
      <c r="K20" s="42" t="str">
        <f>IF(OR($Q$3='3. Spieltag'!G20,$Q$3='3. Spieltag'!K20),'3. Spieltag'!K20," ")</f>
        <v xml:space="preserve"> </v>
      </c>
    </row>
    <row r="21" spans="1:20" ht="20.100000000000001" customHeight="1" thickBot="1" x14ac:dyDescent="0.3">
      <c r="A21" s="4">
        <v>0.65277777777777779</v>
      </c>
      <c r="B21" s="46" t="str">
        <f>IF(OR($Q$3='3. Spieltag'!B21,'3. Spieltag (Teamspezifisch)'!$Q$3='3. Spieltag'!F21),'3. Spieltag'!B21," ")</f>
        <v xml:space="preserve"> </v>
      </c>
      <c r="C21" s="13">
        <f>'3. Spieltag'!C21</f>
        <v>3</v>
      </c>
      <c r="D21" s="3" t="s">
        <v>5</v>
      </c>
      <c r="E21" s="13">
        <f>'3. Spieltag'!E21</f>
        <v>3</v>
      </c>
      <c r="F21" s="42" t="str">
        <f>IF(OR($Q$3='3. Spieltag'!B21,$Q$3='3. Spieltag'!F21),'3. Spieltag'!F21," ")</f>
        <v xml:space="preserve"> </v>
      </c>
      <c r="G21" s="46" t="str">
        <f>IF(OR($Q$3='3. Spieltag'!G21,'3. Spieltag (Teamspezifisch)'!$Q$3='3. Spieltag'!K21),'3. Spieltag'!G21," ")</f>
        <v xml:space="preserve"> </v>
      </c>
      <c r="H21" s="13">
        <f>'3. Spieltag'!H21</f>
        <v>1</v>
      </c>
      <c r="I21" s="3" t="s">
        <v>5</v>
      </c>
      <c r="J21" s="13">
        <f>'3. Spieltag'!J21</f>
        <v>3</v>
      </c>
      <c r="K21" s="42" t="str">
        <f>IF(OR($Q$3='3. Spieltag'!G21,$Q$3='3. Spieltag'!K21),'3. Spieltag'!K21," ")</f>
        <v xml:space="preserve"> </v>
      </c>
    </row>
    <row r="22" spans="1:20" ht="20.100000000000001" customHeight="1" thickBot="1" x14ac:dyDescent="0.3">
      <c r="A22" s="4">
        <v>0.66319444444444497</v>
      </c>
      <c r="B22" s="46" t="str">
        <f>IF(OR($Q$3='3. Spieltag'!B22,'3. Spieltag (Teamspezifisch)'!$Q$3='3. Spieltag'!F22),'3. Spieltag'!B22," ")</f>
        <v xml:space="preserve"> </v>
      </c>
      <c r="C22" s="13">
        <f>'3. Spieltag'!C22</f>
        <v>2</v>
      </c>
      <c r="D22" s="3" t="s">
        <v>5</v>
      </c>
      <c r="E22" s="13">
        <f>'3. Spieltag'!E22</f>
        <v>1</v>
      </c>
      <c r="F22" s="42" t="str">
        <f>IF(OR($Q$3='3. Spieltag'!B22,$Q$3='3. Spieltag'!F22),'3. Spieltag'!F22," ")</f>
        <v xml:space="preserve"> </v>
      </c>
      <c r="G22" s="46" t="str">
        <f>IF(OR($Q$3='3. Spieltag'!G22,'3. Spieltag (Teamspezifisch)'!$Q$3='3. Spieltag'!K22),'3. Spieltag'!G22," ")</f>
        <v xml:space="preserve"> </v>
      </c>
      <c r="H22" s="13">
        <f>'3. Spieltag'!H22</f>
        <v>3</v>
      </c>
      <c r="I22" s="3" t="s">
        <v>5</v>
      </c>
      <c r="J22" s="13">
        <f>'3. Spieltag'!J22</f>
        <v>3</v>
      </c>
      <c r="K22" s="42" t="str">
        <f>IF(OR($Q$3='3. Spieltag'!G22,$Q$3='3. Spieltag'!K22),'3. Spieltag'!K22," ")</f>
        <v xml:space="preserve"> </v>
      </c>
      <c r="N22" s="79" t="s">
        <v>33</v>
      </c>
      <c r="O22" s="80"/>
      <c r="P22" s="80"/>
      <c r="Q22" s="80"/>
    </row>
    <row r="23" spans="1:20" ht="20.100000000000001" customHeight="1" thickBot="1" x14ac:dyDescent="0.3">
      <c r="A23" s="4">
        <v>0.67361111111111105</v>
      </c>
      <c r="B23" s="46" t="str">
        <f>IF(OR($Q$3='3. Spieltag'!B23,'3. Spieltag (Teamspezifisch)'!$Q$3='3. Spieltag'!F23),'3. Spieltag'!B23," ")</f>
        <v xml:space="preserve"> </v>
      </c>
      <c r="C23" s="13">
        <f>'3. Spieltag'!C23</f>
        <v>0</v>
      </c>
      <c r="D23" s="3" t="s">
        <v>5</v>
      </c>
      <c r="E23" s="13">
        <f>'3. Spieltag'!E23</f>
        <v>4</v>
      </c>
      <c r="F23" s="42" t="str">
        <f>IF(OR($Q$3='3. Spieltag'!B23,$Q$3='3. Spieltag'!F23),'3. Spieltag'!F23," ")</f>
        <v xml:space="preserve"> </v>
      </c>
      <c r="G23" s="46" t="str">
        <f>IF(OR($Q$3='3. Spieltag'!G23,'3. Spieltag (Teamspezifisch)'!$Q$3='3. Spieltag'!K23),'3. Spieltag'!G23," ")</f>
        <v xml:space="preserve"> </v>
      </c>
      <c r="H23" s="13">
        <f>'3. Spieltag'!H23</f>
        <v>3</v>
      </c>
      <c r="I23" s="3" t="s">
        <v>5</v>
      </c>
      <c r="J23" s="13">
        <f>'3. Spieltag'!J23</f>
        <v>2</v>
      </c>
      <c r="K23" s="42" t="str">
        <f>IF(OR($Q$3='3. Spieltag'!G23,$Q$3='3. Spieltag'!K23),'3. Spieltag'!K23," ")</f>
        <v xml:space="preserve"> </v>
      </c>
      <c r="M23" s="36" t="s">
        <v>37</v>
      </c>
      <c r="N23" s="101" t="s">
        <v>29</v>
      </c>
      <c r="O23" s="77"/>
      <c r="P23" s="77"/>
      <c r="Q23" s="77"/>
      <c r="R23" s="77"/>
    </row>
    <row r="24" spans="1:20" ht="20.100000000000001" customHeight="1" thickBot="1" x14ac:dyDescent="0.3">
      <c r="A24" s="4">
        <v>0.68402777777777801</v>
      </c>
      <c r="B24" s="46" t="str">
        <f>IF(OR($Q$3='3. Spieltag'!B24,'3. Spieltag (Teamspezifisch)'!$Q$3='3. Spieltag'!F24),'3. Spieltag'!B24," ")</f>
        <v xml:space="preserve"> </v>
      </c>
      <c r="C24" s="13">
        <f>'3. Spieltag'!C24</f>
        <v>5</v>
      </c>
      <c r="D24" s="3" t="s">
        <v>5</v>
      </c>
      <c r="E24" s="13">
        <f>'3. Spieltag'!E24</f>
        <v>2</v>
      </c>
      <c r="F24" s="42" t="str">
        <f>IF(OR($Q$3='3. Spieltag'!B24,$Q$3='3. Spieltag'!F24),'3. Spieltag'!F24," ")</f>
        <v xml:space="preserve"> </v>
      </c>
      <c r="G24" s="46" t="str">
        <f>IF(OR($Q$3='3. Spieltag'!G24,'3. Spieltag (Teamspezifisch)'!$Q$3='3. Spieltag'!K24),'3. Spieltag'!G24," ")</f>
        <v xml:space="preserve"> </v>
      </c>
      <c r="H24" s="13">
        <f>'3. Spieltag'!H24</f>
        <v>7</v>
      </c>
      <c r="I24" s="3" t="s">
        <v>5</v>
      </c>
      <c r="J24" s="13">
        <f>'3. Spieltag'!J24</f>
        <v>2</v>
      </c>
      <c r="K24" s="42" t="str">
        <f>IF(OR($Q$3='3. Spieltag'!G24,$Q$3='3. Spieltag'!K24),'3. Spieltag'!K24," ")</f>
        <v xml:space="preserve"> </v>
      </c>
      <c r="M24" s="29" t="s">
        <v>38</v>
      </c>
      <c r="N24" s="101" t="s">
        <v>30</v>
      </c>
      <c r="O24" s="77"/>
      <c r="P24" s="77"/>
      <c r="Q24" s="77"/>
      <c r="R24" s="77"/>
    </row>
    <row r="25" spans="1:20" ht="20.100000000000001" customHeight="1" thickBot="1" x14ac:dyDescent="0.3">
      <c r="A25" s="4">
        <v>0.69444444444444497</v>
      </c>
      <c r="B25" s="46" t="str">
        <f>IF(OR($Q$3='3. Spieltag'!B25,'3. Spieltag (Teamspezifisch)'!$Q$3='3. Spieltag'!F25),'3. Spieltag'!B25," ")</f>
        <v xml:space="preserve"> </v>
      </c>
      <c r="C25" s="13">
        <f>'3. Spieltag'!C25</f>
        <v>1</v>
      </c>
      <c r="D25" s="3" t="s">
        <v>5</v>
      </c>
      <c r="E25" s="13">
        <f>'3. Spieltag'!E25</f>
        <v>3</v>
      </c>
      <c r="F25" s="42" t="str">
        <f>IF(OR($Q$3='3. Spieltag'!B25,$Q$3='3. Spieltag'!F25),'3. Spieltag'!F25," ")</f>
        <v xml:space="preserve"> </v>
      </c>
      <c r="G25" s="46" t="str">
        <f>IF(OR($Q$3='3. Spieltag'!G25,'3. Spieltag (Teamspezifisch)'!$Q$3='3. Spieltag'!K25),'3. Spieltag'!G25," ")</f>
        <v xml:space="preserve"> </v>
      </c>
      <c r="H25" s="13">
        <f>'3. Spieltag'!H25</f>
        <v>9</v>
      </c>
      <c r="I25" s="3" t="s">
        <v>5</v>
      </c>
      <c r="J25" s="13">
        <f>'3. Spieltag'!J25</f>
        <v>2</v>
      </c>
      <c r="K25" s="42" t="str">
        <f>IF(OR($Q$3='3. Spieltag'!G25,$Q$3='3. Spieltag'!K25),'3. Spieltag'!K25," ")</f>
        <v xml:space="preserve"> </v>
      </c>
      <c r="M25" s="30" t="s">
        <v>39</v>
      </c>
      <c r="N25" s="101" t="s">
        <v>10</v>
      </c>
      <c r="O25" s="77"/>
      <c r="P25" s="77"/>
      <c r="Q25" s="77"/>
      <c r="R25" s="77"/>
    </row>
    <row r="26" spans="1:20" ht="20.100000000000001" customHeight="1" thickBot="1" x14ac:dyDescent="0.3">
      <c r="A26" s="4">
        <v>0.70486111111111105</v>
      </c>
      <c r="B26" s="46" t="str">
        <f>IF(OR($Q$3='3. Spieltag'!B26,'3. Spieltag (Teamspezifisch)'!$Q$3='3. Spieltag'!F26),'3. Spieltag'!B26," ")</f>
        <v xml:space="preserve"> </v>
      </c>
      <c r="C26" s="13">
        <f>'3. Spieltag'!C26</f>
        <v>3</v>
      </c>
      <c r="D26" s="3" t="s">
        <v>5</v>
      </c>
      <c r="E26" s="13">
        <f>'3. Spieltag'!E26</f>
        <v>1</v>
      </c>
      <c r="F26" s="42" t="str">
        <f>IF(OR($Q$3='3. Spieltag'!B26,$Q$3='3. Spieltag'!F26),'3. Spieltag'!F26," ")</f>
        <v xml:space="preserve"> </v>
      </c>
      <c r="G26" s="46" t="str">
        <f>IF(OR($Q$3='3. Spieltag'!G26,'3. Spieltag (Teamspezifisch)'!$Q$3='3. Spieltag'!K26),'3. Spieltag'!G26," ")</f>
        <v xml:space="preserve"> </v>
      </c>
      <c r="H26" s="13">
        <f>'3. Spieltag'!H26</f>
        <v>0</v>
      </c>
      <c r="I26" s="3" t="s">
        <v>5</v>
      </c>
      <c r="J26" s="13">
        <f>'3. Spieltag'!J26</f>
        <v>3</v>
      </c>
      <c r="K26" s="42" t="str">
        <f>IF(OR($Q$3='3. Spieltag'!G26,$Q$3='3. Spieltag'!K26),'3. Spieltag'!K26," ")</f>
        <v xml:space="preserve"> </v>
      </c>
      <c r="M26" s="33" t="s">
        <v>40</v>
      </c>
      <c r="N26" s="101" t="s">
        <v>31</v>
      </c>
      <c r="O26" s="77"/>
      <c r="P26" s="77"/>
      <c r="Q26" s="77"/>
      <c r="R26" s="77"/>
    </row>
    <row r="27" spans="1:20" ht="20.100000000000001" customHeight="1" thickBot="1" x14ac:dyDescent="0.3">
      <c r="A27" s="4">
        <v>0.71527777777777801</v>
      </c>
      <c r="B27" s="46" t="str">
        <f>IF(OR($Q$3='3. Spieltag'!B27,'3. Spieltag (Teamspezifisch)'!$Q$3='3. Spieltag'!F27),'3. Spieltag'!B27," ")</f>
        <v xml:space="preserve"> </v>
      </c>
      <c r="C27" s="13">
        <f>'3. Spieltag'!C27</f>
        <v>0</v>
      </c>
      <c r="D27" s="3" t="s">
        <v>5</v>
      </c>
      <c r="E27" s="13">
        <f>'3. Spieltag'!E27</f>
        <v>4</v>
      </c>
      <c r="F27" s="42" t="str">
        <f>IF(OR($Q$3='3. Spieltag'!B27,$Q$3='3. Spieltag'!F27),'3. Spieltag'!F27," ")</f>
        <v xml:space="preserve"> </v>
      </c>
      <c r="G27" s="46" t="str">
        <f>IF(OR($Q$3='3. Spieltag'!G27,'3. Spieltag (Teamspezifisch)'!$Q$3='3. Spieltag'!K27),'3. Spieltag'!G27," ")</f>
        <v xml:space="preserve"> </v>
      </c>
      <c r="H27" s="13">
        <f>'3. Spieltag'!H27</f>
        <v>1</v>
      </c>
      <c r="I27" s="3" t="s">
        <v>5</v>
      </c>
      <c r="J27" s="13">
        <f>'3. Spieltag'!J27</f>
        <v>1</v>
      </c>
      <c r="K27" s="42" t="str">
        <f>IF(OR($Q$3='3. Spieltag'!G27,$Q$3='3. Spieltag'!K27),'3. Spieltag'!K27," ")</f>
        <v xml:space="preserve"> </v>
      </c>
      <c r="M27" s="35" t="s">
        <v>41</v>
      </c>
      <c r="N27" s="101" t="s">
        <v>32</v>
      </c>
      <c r="O27" s="77"/>
      <c r="P27" s="77"/>
      <c r="Q27" s="77"/>
      <c r="R27" s="77"/>
    </row>
    <row r="28" spans="1:20" ht="20.100000000000001" customHeight="1" thickBot="1" x14ac:dyDescent="0.3">
      <c r="A28" s="4">
        <v>0.72569444444444497</v>
      </c>
      <c r="B28" s="46" t="str">
        <f>IF(OR($Q$3='3. Spieltag'!B28,'3. Spieltag (Teamspezifisch)'!$Q$3='3. Spieltag'!F28),'3. Spieltag'!B28," ")</f>
        <v xml:space="preserve"> </v>
      </c>
      <c r="C28" s="13">
        <f>'3. Spieltag'!C28</f>
        <v>4</v>
      </c>
      <c r="D28" s="3" t="s">
        <v>5</v>
      </c>
      <c r="E28" s="13">
        <f>'3. Spieltag'!E28</f>
        <v>0</v>
      </c>
      <c r="F28" s="42" t="str">
        <f>IF(OR($Q$3='3. Spieltag'!B28,$Q$3='3. Spieltag'!F28),'3. Spieltag'!F28," ")</f>
        <v xml:space="preserve"> </v>
      </c>
      <c r="G28" s="46" t="str">
        <f>IF(OR($Q$3='3. Spieltag'!G28,'3. Spieltag (Teamspezifisch)'!$Q$3='3. Spieltag'!K28),'3. Spieltag'!G28," ")</f>
        <v xml:space="preserve"> </v>
      </c>
      <c r="H28" s="13">
        <f>'3. Spieltag'!H28</f>
        <v>3</v>
      </c>
      <c r="I28" s="3" t="s">
        <v>5</v>
      </c>
      <c r="J28" s="13">
        <f>'3. Spieltag'!J28</f>
        <v>5</v>
      </c>
      <c r="K28" s="42" t="str">
        <f>IF(OR($Q$3='3. Spieltag'!G28,$Q$3='3. Spieltag'!K28),'3. Spieltag'!K28," ")</f>
        <v xml:space="preserve"> </v>
      </c>
      <c r="L28" s="6"/>
      <c r="M28" s="34" t="s">
        <v>42</v>
      </c>
      <c r="N28" s="101" t="s">
        <v>13</v>
      </c>
      <c r="O28" s="77"/>
      <c r="P28" s="77"/>
      <c r="Q28" s="77"/>
      <c r="R28" s="77"/>
    </row>
    <row r="29" spans="1:20" ht="20.100000000000001" customHeight="1" thickBot="1" x14ac:dyDescent="0.3">
      <c r="A29" s="4">
        <v>0.73611111111111205</v>
      </c>
      <c r="B29" s="46" t="str">
        <f>IF(OR($Q$3='3. Spieltag'!B29,'3. Spieltag (Teamspezifisch)'!$Q$3='3. Spieltag'!F29),'3. Spieltag'!B29," ")</f>
        <v xml:space="preserve"> </v>
      </c>
      <c r="C29" s="13">
        <f>'3. Spieltag'!C29</f>
        <v>1</v>
      </c>
      <c r="D29" s="3" t="s">
        <v>5</v>
      </c>
      <c r="E29" s="13">
        <f>'3. Spieltag'!E29</f>
        <v>2</v>
      </c>
      <c r="F29" s="46" t="str">
        <f>IF(OR($Q$3='3. Spieltag'!B29,$Q$3='3. Spieltag'!F29),'3. Spieltag'!F29," ")</f>
        <v xml:space="preserve"> </v>
      </c>
      <c r="G29" s="46" t="str">
        <f>IF(OR($Q$3='3. Spieltag'!G29,'3. Spieltag (Teamspezifisch)'!$Q$3='3. Spieltag'!K29),'3. Spieltag'!G29," ")</f>
        <v xml:space="preserve"> </v>
      </c>
      <c r="H29" s="13">
        <f>'3. Spieltag'!H29</f>
        <v>6</v>
      </c>
      <c r="I29" s="3" t="s">
        <v>5</v>
      </c>
      <c r="J29" s="13">
        <f>'3. Spieltag'!J29</f>
        <v>1</v>
      </c>
      <c r="K29" s="42" t="str">
        <f>IF(OR($Q$3='3. Spieltag'!G29,$Q$3='3. Spieltag'!K29),'3. Spieltag'!K29," ")</f>
        <v xml:space="preserve"> </v>
      </c>
      <c r="M29" s="37" t="s">
        <v>43</v>
      </c>
      <c r="N29" s="101" t="s">
        <v>14</v>
      </c>
      <c r="O29" s="77"/>
      <c r="P29" s="77"/>
      <c r="Q29" s="77"/>
      <c r="R29" s="77"/>
    </row>
    <row r="30" spans="1:20" ht="20.100000000000001" customHeight="1" thickBot="1" x14ac:dyDescent="0.3">
      <c r="A30" s="4">
        <v>0.74652777777777801</v>
      </c>
      <c r="B30" s="72" t="s">
        <v>19</v>
      </c>
      <c r="C30" s="70"/>
      <c r="D30" s="70"/>
      <c r="E30" s="70"/>
      <c r="F30" s="125"/>
      <c r="G30" s="46" t="str">
        <f>IF(OR($Q$3='3. Spieltag'!G30,'3. Spieltag (Teamspezifisch)'!$Q$3='3. Spieltag'!K30),'3. Spieltag'!G30," ")</f>
        <v xml:space="preserve"> </v>
      </c>
      <c r="H30" s="13">
        <f>'3. Spieltag'!H30</f>
        <v>0</v>
      </c>
      <c r="I30" s="3" t="s">
        <v>5</v>
      </c>
      <c r="J30" s="13">
        <f>'3. Spieltag'!J30</f>
        <v>5</v>
      </c>
      <c r="K30" s="42" t="str">
        <f>IF(OR($Q$3='3. Spieltag'!G30,$Q$3='3. Spieltag'!K30),'3. Spieltag'!K30," ")</f>
        <v xml:space="preserve"> </v>
      </c>
    </row>
    <row r="31" spans="1:20" ht="20.100000000000001" customHeight="1" thickBot="1" x14ac:dyDescent="0.3">
      <c r="A31" s="4">
        <v>0.75694444444444497</v>
      </c>
      <c r="B31" s="74" t="s">
        <v>3</v>
      </c>
      <c r="C31" s="75"/>
      <c r="D31" s="75"/>
      <c r="E31" s="75"/>
      <c r="F31" s="75"/>
      <c r="G31" s="75"/>
      <c r="H31" s="75"/>
      <c r="I31" s="75"/>
      <c r="J31" s="75"/>
      <c r="K31" s="76"/>
      <c r="M31" s="97" t="s">
        <v>46</v>
      </c>
      <c r="N31" s="97"/>
      <c r="O31" s="97"/>
      <c r="P31" s="97"/>
      <c r="Q31" s="97"/>
      <c r="R31" s="97"/>
      <c r="S31" s="97"/>
      <c r="T31" s="97"/>
    </row>
    <row r="32" spans="1:20" ht="20.100000000000001" customHeight="1" thickBot="1" x14ac:dyDescent="0.3">
      <c r="A32" s="4">
        <v>0.76736111111111205</v>
      </c>
      <c r="B32" s="81" t="s">
        <v>20</v>
      </c>
      <c r="C32" s="82"/>
      <c r="D32" s="82"/>
      <c r="E32" s="82"/>
      <c r="F32" s="82"/>
      <c r="G32" s="82"/>
      <c r="H32" s="82"/>
      <c r="I32" s="82"/>
      <c r="J32" s="82"/>
      <c r="K32" s="83"/>
      <c r="M32" s="97" t="s">
        <v>45</v>
      </c>
      <c r="N32" s="97"/>
      <c r="O32" s="97"/>
      <c r="P32" s="97"/>
      <c r="Q32" s="97"/>
      <c r="R32" s="97"/>
      <c r="S32" s="97"/>
      <c r="T32" s="97"/>
    </row>
    <row r="33" spans="1:18" ht="20.100000000000001" customHeight="1" thickBot="1" x14ac:dyDescent="0.3">
      <c r="A33" s="4">
        <v>0.77777777777777901</v>
      </c>
      <c r="B33" s="46" t="str">
        <f>IF(OR($Q$3='3. Spieltag'!B33,'3. Spieltag (Teamspezifisch)'!$Q$3='3. Spieltag'!F33),'3. Spieltag'!B33," ")</f>
        <v xml:space="preserve"> </v>
      </c>
      <c r="C33" s="13">
        <f>'3. Spieltag'!C33</f>
        <v>1</v>
      </c>
      <c r="D33" s="3" t="s">
        <v>5</v>
      </c>
      <c r="E33" s="13">
        <f>'3. Spieltag'!E33</f>
        <v>3</v>
      </c>
      <c r="F33" s="42" t="str">
        <f>IF(OR($Q$3='3. Spieltag'!B33,$Q$3='3. Spieltag'!F33),'3. Spieltag'!F33," ")</f>
        <v xml:space="preserve"> </v>
      </c>
      <c r="G33" s="46" t="str">
        <f>IF(OR($Q$3='3. Spieltag'!G33,'3. Spieltag (Teamspezifisch)'!$Q$3='3. Spieltag'!K33),'3. Spieltag'!G33," ")</f>
        <v xml:space="preserve"> </v>
      </c>
      <c r="H33" s="13">
        <f>'3. Spieltag'!H33</f>
        <v>4</v>
      </c>
      <c r="I33" s="3" t="s">
        <v>5</v>
      </c>
      <c r="J33" s="13">
        <f>'3. Spieltag'!J33</f>
        <v>0</v>
      </c>
      <c r="K33" s="42" t="str">
        <f>IF(OR($Q$3='3. Spieltag'!G33,$Q$3='3. Spieltag'!K33),'3. Spieltag'!K33," ")</f>
        <v xml:space="preserve"> </v>
      </c>
    </row>
    <row r="34" spans="1:18" ht="20.100000000000001" customHeight="1" thickBot="1" x14ac:dyDescent="0.3">
      <c r="A34" s="4">
        <v>0.7895833333333333</v>
      </c>
      <c r="B34" s="46" t="str">
        <f>IF(OR($Q$3='3. Spieltag'!B34,'3. Spieltag (Teamspezifisch)'!$Q$3='3. Spieltag'!F34),'3. Spieltag'!B34," ")</f>
        <v xml:space="preserve"> </v>
      </c>
      <c r="C34" s="13">
        <f>'3. Spieltag'!C34</f>
        <v>7</v>
      </c>
      <c r="D34" s="3" t="s">
        <v>5</v>
      </c>
      <c r="E34" s="13">
        <f>'3. Spieltag'!E34</f>
        <v>1</v>
      </c>
      <c r="F34" s="42" t="str">
        <f>IF(OR($Q$3='3. Spieltag'!B34,$Q$3='3. Spieltag'!F34),'3. Spieltag'!F34," ")</f>
        <v xml:space="preserve"> </v>
      </c>
      <c r="G34" s="46" t="str">
        <f>IF(OR($Q$3='3. Spieltag'!G34,'3. Spieltag (Teamspezifisch)'!$Q$3='3. Spieltag'!K34),'3. Spieltag'!G34," ")</f>
        <v xml:space="preserve"> </v>
      </c>
      <c r="H34" s="13">
        <f>'3. Spieltag'!H34</f>
        <v>2</v>
      </c>
      <c r="I34" s="3" t="s">
        <v>5</v>
      </c>
      <c r="J34" s="13">
        <f>'3. Spieltag'!J34</f>
        <v>6</v>
      </c>
      <c r="K34" s="42" t="str">
        <f>IF(OR($Q$3='3. Spieltag'!G34,$Q$3='3. Spieltag'!K34),'3. Spieltag'!K34," ")</f>
        <v xml:space="preserve"> </v>
      </c>
      <c r="N34" s="79" t="s">
        <v>15</v>
      </c>
      <c r="O34" s="80"/>
      <c r="P34" s="80"/>
      <c r="Q34" s="80"/>
    </row>
    <row r="35" spans="1:18" ht="20.100000000000001" customHeight="1" thickBot="1" x14ac:dyDescent="0.3">
      <c r="A35" s="4">
        <v>0.80138888888888804</v>
      </c>
      <c r="B35" s="46" t="str">
        <f>IF(OR($Q$3='3. Spieltag'!B35,'3. Spieltag (Teamspezifisch)'!$Q$3='3. Spieltag'!F35),'3. Spieltag'!B35," ")</f>
        <v xml:space="preserve"> </v>
      </c>
      <c r="C35" s="13">
        <f>'3. Spieltag'!C35</f>
        <v>3</v>
      </c>
      <c r="D35" s="3" t="s">
        <v>5</v>
      </c>
      <c r="E35" s="13">
        <f>'3. Spieltag'!E35</f>
        <v>1</v>
      </c>
      <c r="F35" s="42" t="str">
        <f>IF(OR($Q$3='3. Spieltag'!B35,$Q$3='3. Spieltag'!F35),'3. Spieltag'!F35," ")</f>
        <v xml:space="preserve"> </v>
      </c>
      <c r="G35" s="46" t="str">
        <f>IF(OR($Q$3='3. Spieltag'!G35,'3. Spieltag (Teamspezifisch)'!$Q$3='3. Spieltag'!K35),'3. Spieltag'!G35," ")</f>
        <v xml:space="preserve"> </v>
      </c>
      <c r="H35" s="13">
        <f>'3. Spieltag'!H35</f>
        <v>1</v>
      </c>
      <c r="I35" s="3" t="s">
        <v>5</v>
      </c>
      <c r="J35" s="13">
        <f>'3. Spieltag'!J35</f>
        <v>4</v>
      </c>
      <c r="K35" s="42" t="str">
        <f>IF(OR($Q$3='3. Spieltag'!G35,$Q$3='3. Spieltag'!K35),'3. Spieltag'!K35," ")</f>
        <v xml:space="preserve"> </v>
      </c>
      <c r="M35" s="27">
        <v>1</v>
      </c>
      <c r="N35" s="101" t="s">
        <v>9</v>
      </c>
      <c r="O35" s="77"/>
      <c r="P35" s="77"/>
      <c r="Q35" s="77"/>
      <c r="R35" s="77"/>
    </row>
    <row r="36" spans="1:18" ht="20.100000000000001" customHeight="1" thickBot="1" x14ac:dyDescent="0.3">
      <c r="A36" s="4">
        <v>0.813194444444442</v>
      </c>
      <c r="B36" s="46" t="str">
        <f>IF(OR($Q$3='3. Spieltag'!B36,'3. Spieltag (Teamspezifisch)'!$Q$3='3. Spieltag'!F36),'3. Spieltag'!B36," ")</f>
        <v xml:space="preserve"> </v>
      </c>
      <c r="C36" s="13">
        <f>'3. Spieltag'!C36</f>
        <v>0</v>
      </c>
      <c r="D36" s="3" t="s">
        <v>5</v>
      </c>
      <c r="E36" s="13">
        <f>'3. Spieltag'!E36</f>
        <v>4</v>
      </c>
      <c r="F36" s="42" t="str">
        <f>IF(OR($Q$3='3. Spieltag'!B36,$Q$3='3. Spieltag'!F36),'3. Spieltag'!F36," ")</f>
        <v xml:space="preserve"> </v>
      </c>
      <c r="G36" s="46" t="str">
        <f>IF(OR($Q$3='3. Spieltag'!G36,'3. Spieltag (Teamspezifisch)'!$Q$3='3. Spieltag'!K36),'3. Spieltag'!G36," ")</f>
        <v xml:space="preserve"> </v>
      </c>
      <c r="H36" s="13">
        <f>'3. Spieltag'!H36</f>
        <v>0</v>
      </c>
      <c r="I36" s="3" t="s">
        <v>5</v>
      </c>
      <c r="J36" s="13">
        <f>'3. Spieltag'!J36</f>
        <v>3</v>
      </c>
      <c r="K36" s="42" t="str">
        <f>IF(OR($Q$3='3. Spieltag'!G36,$Q$3='3. Spieltag'!K36),'3. Spieltag'!K36," ")</f>
        <v xml:space="preserve"> </v>
      </c>
      <c r="L36" s="6"/>
      <c r="M36" s="30">
        <v>2</v>
      </c>
      <c r="N36" s="101" t="s">
        <v>10</v>
      </c>
      <c r="O36" s="77"/>
      <c r="P36" s="77"/>
      <c r="Q36" s="77"/>
      <c r="R36" s="77"/>
    </row>
    <row r="37" spans="1:18" ht="20.100000000000001" customHeight="1" thickBot="1" x14ac:dyDescent="0.3">
      <c r="A37" s="4">
        <v>0.82499999999999596</v>
      </c>
      <c r="B37" s="46" t="str">
        <f>IF(OR($Q$3='3. Spieltag'!B37,'3. Spieltag (Teamspezifisch)'!$Q$3='3. Spieltag'!F37),'3. Spieltag'!B37," ")</f>
        <v xml:space="preserve"> </v>
      </c>
      <c r="C37" s="13">
        <f>'3. Spieltag'!C37</f>
        <v>3</v>
      </c>
      <c r="D37" s="3" t="s">
        <v>5</v>
      </c>
      <c r="E37" s="13">
        <f>'3. Spieltag'!E37</f>
        <v>3</v>
      </c>
      <c r="F37" s="42" t="str">
        <f>IF(OR($Q$3='3. Spieltag'!B37,$Q$3='3. Spieltag'!F37),'3. Spieltag'!F37," ")</f>
        <v xml:space="preserve"> </v>
      </c>
      <c r="G37" s="46" t="str">
        <f>IF(OR($Q$3='3. Spieltag'!G37,'3. Spieltag (Teamspezifisch)'!$Q$3='3. Spieltag'!K37),'3. Spieltag'!G37," ")</f>
        <v xml:space="preserve"> </v>
      </c>
      <c r="H37" s="13">
        <f>'3. Spieltag'!H37</f>
        <v>0</v>
      </c>
      <c r="I37" s="3" t="s">
        <v>5</v>
      </c>
      <c r="J37" s="13">
        <f>'3. Spieltag'!J37</f>
        <v>4</v>
      </c>
      <c r="K37" s="42" t="str">
        <f>IF(OR($Q$3='3. Spieltag'!G37,$Q$3='3. Spieltag'!K37),'3. Spieltag'!K37," ")</f>
        <v xml:space="preserve"> </v>
      </c>
      <c r="M37" s="32">
        <v>3</v>
      </c>
      <c r="N37" s="101" t="s">
        <v>11</v>
      </c>
      <c r="O37" s="77"/>
      <c r="P37" s="77"/>
      <c r="Q37" s="77"/>
      <c r="R37" s="77"/>
    </row>
    <row r="38" spans="1:18" ht="20.100000000000001" customHeight="1" thickBot="1" x14ac:dyDescent="0.3">
      <c r="A38" s="4">
        <v>0.83680555555555003</v>
      </c>
      <c r="B38" s="46" t="str">
        <f>IF(OR($Q$3='3. Spieltag'!B38,'3. Spieltag (Teamspezifisch)'!$Q$3='3. Spieltag'!F38),'3. Spieltag'!B38," ")</f>
        <v xml:space="preserve"> </v>
      </c>
      <c r="C38" s="13">
        <f>'3. Spieltag'!C38</f>
        <v>3</v>
      </c>
      <c r="D38" s="3" t="s">
        <v>5</v>
      </c>
      <c r="E38" s="13">
        <f>'3. Spieltag'!E38</f>
        <v>2</v>
      </c>
      <c r="F38" s="42" t="str">
        <f>IF(OR($Q$3='3. Spieltag'!B38,$Q$3='3. Spieltag'!F38),'3. Spieltag'!F38," ")</f>
        <v xml:space="preserve"> </v>
      </c>
      <c r="G38" s="46" t="str">
        <f>IF(OR($Q$3='3. Spieltag'!G38,'3. Spieltag (Teamspezifisch)'!$Q$3='3. Spieltag'!K38),'3. Spieltag'!G38," ")</f>
        <v xml:space="preserve"> </v>
      </c>
      <c r="H38" s="13">
        <f>'3. Spieltag'!H38</f>
        <v>2</v>
      </c>
      <c r="I38" s="3" t="s">
        <v>5</v>
      </c>
      <c r="J38" s="13">
        <f>'3. Spieltag'!J38</f>
        <v>1</v>
      </c>
      <c r="K38" s="42" t="str">
        <f>IF(OR($Q$3='3. Spieltag'!G38,$Q$3='3. Spieltag'!K38),'3. Spieltag'!K38," ")</f>
        <v xml:space="preserve"> </v>
      </c>
      <c r="M38" s="33">
        <v>4</v>
      </c>
      <c r="N38" s="101" t="s">
        <v>31</v>
      </c>
      <c r="O38" s="77"/>
      <c r="P38" s="77"/>
      <c r="Q38" s="77"/>
      <c r="R38" s="77"/>
    </row>
    <row r="39" spans="1:18" ht="20.100000000000001" customHeight="1" thickBot="1" x14ac:dyDescent="0.3">
      <c r="A39" s="4">
        <v>0.84861111111110499</v>
      </c>
      <c r="B39" s="81" t="s">
        <v>8</v>
      </c>
      <c r="C39" s="82"/>
      <c r="D39" s="82"/>
      <c r="E39" s="82"/>
      <c r="F39" s="82"/>
      <c r="G39" s="82"/>
      <c r="H39" s="82"/>
      <c r="I39" s="82"/>
      <c r="J39" s="82"/>
      <c r="K39" s="83"/>
      <c r="M39" s="35">
        <v>5</v>
      </c>
      <c r="N39" s="101" t="s">
        <v>32</v>
      </c>
      <c r="O39" s="77"/>
      <c r="P39" s="77"/>
      <c r="Q39" s="77"/>
      <c r="R39" s="77"/>
    </row>
    <row r="40" spans="1:18" ht="20.100000000000001" customHeight="1" thickBot="1" x14ac:dyDescent="0.3">
      <c r="A40" s="4">
        <v>0.86805555555555547</v>
      </c>
      <c r="B40" s="46" t="str">
        <f>IF(OR($Q$3='3. Spieltag'!B40,'3. Spieltag (Teamspezifisch)'!$Q$3='3. Spieltag'!F40),'3. Spieltag'!B40," ")</f>
        <v xml:space="preserve"> </v>
      </c>
      <c r="C40" s="13">
        <f>'3. Spieltag'!C40</f>
        <v>5</v>
      </c>
      <c r="D40" s="3" t="s">
        <v>5</v>
      </c>
      <c r="E40" s="13">
        <f>'3. Spieltag'!E40</f>
        <v>2</v>
      </c>
      <c r="F40" s="42" t="str">
        <f>IF(OR($Q$3='3. Spieltag'!B40,$Q$3='3. Spieltag'!F40),'3. Spieltag'!F40," ")</f>
        <v xml:space="preserve"> </v>
      </c>
      <c r="G40" s="46" t="str">
        <f>IF(OR($Q$3='3. Spieltag'!G40,'3. Spieltag (Teamspezifisch)'!$Q$3='3. Spieltag'!K40),'3. Spieltag'!G40," ")</f>
        <v xml:space="preserve"> </v>
      </c>
      <c r="H40" s="13">
        <f>'3. Spieltag'!H40</f>
        <v>2</v>
      </c>
      <c r="I40" s="3" t="s">
        <v>5</v>
      </c>
      <c r="J40" s="13">
        <f>'3. Spieltag'!J40</f>
        <v>2</v>
      </c>
      <c r="K40" s="42" t="str">
        <f>IF(OR($Q$3='3. Spieltag'!G40,$Q$3='3. Spieltag'!K40),'3. Spieltag'!K40," ")</f>
        <v xml:space="preserve"> </v>
      </c>
      <c r="M40" s="37">
        <v>6</v>
      </c>
      <c r="N40" s="101" t="s">
        <v>14</v>
      </c>
      <c r="O40" s="77"/>
      <c r="P40" s="77"/>
      <c r="Q40" s="77"/>
      <c r="R40" s="77"/>
    </row>
    <row r="41" spans="1:18" ht="20.100000000000001" customHeight="1" thickBot="1" x14ac:dyDescent="0.3">
      <c r="A41" s="4">
        <v>0.87986111111111109</v>
      </c>
      <c r="B41" s="46" t="str">
        <f>IF(OR($Q$3='3. Spieltag'!B41,'3. Spieltag (Teamspezifisch)'!$Q$3='3. Spieltag'!F41),'3. Spieltag'!B41," ")</f>
        <v xml:space="preserve"> </v>
      </c>
      <c r="C41" s="13">
        <f>'3. Spieltag'!C41</f>
        <v>0</v>
      </c>
      <c r="D41" s="3" t="s">
        <v>5</v>
      </c>
      <c r="E41" s="13">
        <f>'3. Spieltag'!E41</f>
        <v>4</v>
      </c>
      <c r="F41" s="42" t="str">
        <f>IF(OR($Q$3='3. Spieltag'!B41,$Q$3='3. Spieltag'!F41),'3. Spieltag'!F41," ")</f>
        <v xml:space="preserve"> </v>
      </c>
      <c r="G41" s="46" t="str">
        <f>IF(OR($Q$3='3. Spieltag'!G41,'3. Spieltag (Teamspezifisch)'!$Q$3='3. Spieltag'!K41),'3. Spieltag'!G41," ")</f>
        <v xml:space="preserve"> </v>
      </c>
      <c r="H41" s="13">
        <f>'3. Spieltag'!H41</f>
        <v>4</v>
      </c>
      <c r="I41" s="3" t="s">
        <v>5</v>
      </c>
      <c r="J41" s="13">
        <f>'3. Spieltag'!J41</f>
        <v>1</v>
      </c>
      <c r="K41" s="42" t="str">
        <f>IF(OR($Q$3='3. Spieltag'!G41,$Q$3='3. Spieltag'!K41),'3. Spieltag'!K41," ")</f>
        <v xml:space="preserve"> </v>
      </c>
      <c r="M41" s="34">
        <v>7</v>
      </c>
      <c r="N41" s="101" t="s">
        <v>13</v>
      </c>
      <c r="O41" s="77"/>
      <c r="P41" s="77"/>
      <c r="Q41" s="77"/>
      <c r="R41" s="77"/>
    </row>
    <row r="42" spans="1:18" ht="20.100000000000001" customHeight="1" thickBot="1" x14ac:dyDescent="0.3">
      <c r="A42" s="4">
        <v>0.89166666666666705</v>
      </c>
      <c r="B42" s="46" t="str">
        <f>IF(OR($Q$3='3. Spieltag'!B42,'3. Spieltag (Teamspezifisch)'!$Q$3='3. Spieltag'!F42),'3. Spieltag'!B42," ")</f>
        <v xml:space="preserve"> </v>
      </c>
      <c r="C42" s="13">
        <f>'3. Spieltag'!C42</f>
        <v>1</v>
      </c>
      <c r="D42" s="3" t="s">
        <v>5</v>
      </c>
      <c r="E42" s="13">
        <f>'3. Spieltag'!E42</f>
        <v>5</v>
      </c>
      <c r="F42" s="42" t="str">
        <f>IF(OR($Q$3='3. Spieltag'!B42,$Q$3='3. Spieltag'!F42),'3. Spieltag'!F42," ")</f>
        <v xml:space="preserve"> </v>
      </c>
      <c r="G42" s="46" t="str">
        <f>IF(OR($Q$3='3. Spieltag'!G42,'3. Spieltag (Teamspezifisch)'!$Q$3='3. Spieltag'!K42),'3. Spieltag'!G42," ")</f>
        <v xml:space="preserve"> </v>
      </c>
      <c r="H42" s="13">
        <f>'3. Spieltag'!H42</f>
        <v>1</v>
      </c>
      <c r="I42" s="3" t="s">
        <v>5</v>
      </c>
      <c r="J42" s="13">
        <f>'3. Spieltag'!J42</f>
        <v>3</v>
      </c>
      <c r="K42" s="42" t="str">
        <f>IF(OR($Q$3='3. Spieltag'!G42,$Q$3='3. Spieltag'!K42),'3. Spieltag'!K42," ")</f>
        <v xml:space="preserve"> </v>
      </c>
      <c r="M42" s="36">
        <v>8</v>
      </c>
      <c r="N42" s="123" t="s">
        <v>29</v>
      </c>
      <c r="O42" s="78"/>
      <c r="P42" s="78"/>
      <c r="Q42" s="78"/>
      <c r="R42" s="78"/>
    </row>
    <row r="43" spans="1:18" ht="20.100000000000001" customHeight="1" thickBot="1" x14ac:dyDescent="0.3">
      <c r="A43" s="4">
        <v>0.90347222222222201</v>
      </c>
      <c r="B43" s="46" t="str">
        <f>IF(OR($Q$3='3. Spieltag'!B43,'3. Spieltag (Teamspezifisch)'!$Q$3='3. Spieltag'!F43),'3. Spieltag'!B43," ")</f>
        <v xml:space="preserve"> </v>
      </c>
      <c r="C43" s="13">
        <f>'3. Spieltag'!C43</f>
        <v>5</v>
      </c>
      <c r="D43" s="3" t="s">
        <v>5</v>
      </c>
      <c r="E43" s="13">
        <f>'3. Spieltag'!E43</f>
        <v>3</v>
      </c>
      <c r="F43" s="42" t="str">
        <f>IF(OR($Q$3='3. Spieltag'!B43,$Q$3='3. Spieltag'!F43),'3. Spieltag'!F43," ")</f>
        <v xml:space="preserve"> </v>
      </c>
      <c r="G43" s="46" t="str">
        <f>IF(OR($Q$3='3. Spieltag'!G43,'3. Spieltag (Teamspezifisch)'!$Q$3='3. Spieltag'!K43),'3. Spieltag'!G43," ")</f>
        <v xml:space="preserve"> </v>
      </c>
      <c r="H43" s="13">
        <f>'3. Spieltag'!H43</f>
        <v>0</v>
      </c>
      <c r="I43" s="3" t="s">
        <v>5</v>
      </c>
      <c r="J43" s="13">
        <f>'3. Spieltag'!J43</f>
        <v>1</v>
      </c>
      <c r="K43" s="42" t="str">
        <f>IF(OR($Q$3='3. Spieltag'!G43,$Q$3='3. Spieltag'!K43),'3. Spieltag'!K43," ")</f>
        <v xml:space="preserve"> </v>
      </c>
      <c r="M43" s="29">
        <v>9</v>
      </c>
      <c r="N43" s="123" t="s">
        <v>30</v>
      </c>
      <c r="O43" s="78"/>
      <c r="P43" s="78"/>
      <c r="Q43" s="78"/>
      <c r="R43" s="78"/>
    </row>
    <row r="44" spans="1:18" ht="20.100000000000001" customHeight="1" thickBot="1" x14ac:dyDescent="0.3">
      <c r="A44" s="4">
        <v>0.91527777777777797</v>
      </c>
      <c r="B44" s="46" t="str">
        <f>IF(OR($Q$3='3. Spieltag'!B44,'3. Spieltag (Teamspezifisch)'!$Q$3='3. Spieltag'!F44),'3. Spieltag'!B44," ")</f>
        <v xml:space="preserve"> </v>
      </c>
      <c r="C44" s="13">
        <f>'3. Spieltag'!C44</f>
        <v>2</v>
      </c>
      <c r="D44" s="3" t="s">
        <v>5</v>
      </c>
      <c r="E44" s="13">
        <f>'3. Spieltag'!E44</f>
        <v>7</v>
      </c>
      <c r="F44" s="46" t="str">
        <f>IF(OR($Q$3='3. Spieltag'!B44,$Q$3='3. Spieltag'!F44),'3. Spieltag'!F44," ")</f>
        <v xml:space="preserve"> </v>
      </c>
      <c r="G44" s="46" t="str">
        <f>IF(OR($Q$3='3. Spieltag'!G44,'3. Spieltag (Teamspezifisch)'!$Q$3='3. Spieltag'!K44),'3. Spieltag'!G44," ")</f>
        <v xml:space="preserve"> </v>
      </c>
      <c r="H44" s="13">
        <f>'3. Spieltag'!H44</f>
        <v>0</v>
      </c>
      <c r="I44" s="3" t="s">
        <v>5</v>
      </c>
      <c r="J44" s="13">
        <f>'3. Spieltag'!J44</f>
        <v>6</v>
      </c>
      <c r="K44" s="46" t="str">
        <f>IF(OR($Q$3='3. Spieltag'!G44,$Q$3='3. Spieltag'!K44),'3. Spieltag'!K44," ")</f>
        <v xml:space="preserve"> </v>
      </c>
      <c r="M44" s="7"/>
      <c r="N44" s="7"/>
      <c r="O44" s="7"/>
      <c r="P44" s="7"/>
      <c r="Q44" s="7"/>
      <c r="R44" s="7"/>
    </row>
    <row r="45" spans="1:18" ht="20.100000000000001" customHeight="1" x14ac:dyDescent="0.25">
      <c r="A45" s="4">
        <v>0.92708333333333404</v>
      </c>
      <c r="B45" s="96" t="s">
        <v>51</v>
      </c>
      <c r="C45" s="96"/>
      <c r="D45" s="96"/>
      <c r="E45" s="96"/>
      <c r="F45" s="124"/>
      <c r="G45" s="96"/>
      <c r="H45" s="96"/>
      <c r="I45" s="96"/>
      <c r="J45" s="96"/>
      <c r="K45" s="124"/>
      <c r="M45" s="7"/>
      <c r="N45" s="7"/>
      <c r="O45" s="7"/>
      <c r="P45" s="7"/>
      <c r="Q45" s="7"/>
      <c r="R45" s="7"/>
    </row>
    <row r="46" spans="1:18" ht="20.100000000000001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M46" s="7"/>
      <c r="N46" s="7"/>
      <c r="O46" s="7"/>
      <c r="P46" s="7"/>
      <c r="Q46" s="7"/>
      <c r="R46" s="7"/>
    </row>
    <row r="47" spans="1:18" ht="20.100000000000001" customHeight="1" x14ac:dyDescent="0.25">
      <c r="B47" s="80" t="s">
        <v>69</v>
      </c>
      <c r="C47" s="80"/>
      <c r="D47" s="80"/>
      <c r="E47" s="80"/>
      <c r="F47" s="80"/>
      <c r="G47" s="80"/>
      <c r="H47" s="80"/>
      <c r="I47" s="80"/>
      <c r="J47" s="80"/>
      <c r="K47" s="80"/>
      <c r="M47" s="7"/>
      <c r="N47" s="7"/>
      <c r="O47" s="7"/>
      <c r="P47" s="7"/>
      <c r="Q47" s="7"/>
      <c r="R47" s="7"/>
    </row>
    <row r="48" spans="1:18" ht="20.100000000000001" customHeight="1" x14ac:dyDescent="0.25">
      <c r="B48" s="80" t="s">
        <v>70</v>
      </c>
      <c r="C48" s="80"/>
      <c r="D48" s="80"/>
      <c r="E48" s="80"/>
      <c r="F48" s="80"/>
      <c r="G48" s="80" t="s">
        <v>71</v>
      </c>
      <c r="H48" s="80"/>
      <c r="I48" s="80"/>
      <c r="J48" s="80"/>
      <c r="K48" s="80"/>
      <c r="M48" s="7"/>
      <c r="N48" s="7"/>
      <c r="O48" s="7"/>
      <c r="P48" s="7"/>
      <c r="Q48" s="7"/>
      <c r="R48" s="7"/>
    </row>
    <row r="49" spans="2:18" ht="20.100000000000001" customHeight="1" x14ac:dyDescent="0.25">
      <c r="B49" s="80" t="s">
        <v>32</v>
      </c>
      <c r="C49" s="80"/>
      <c r="D49" s="80"/>
      <c r="E49" s="80"/>
      <c r="F49" s="80"/>
      <c r="G49" s="80" t="s">
        <v>32</v>
      </c>
      <c r="H49" s="80"/>
      <c r="I49" s="80"/>
      <c r="J49" s="80"/>
      <c r="K49" s="80"/>
      <c r="M49" s="7"/>
      <c r="N49" s="7"/>
      <c r="O49" s="7"/>
      <c r="P49" s="7"/>
      <c r="Q49" s="7"/>
      <c r="R49" s="7"/>
    </row>
    <row r="50" spans="2:18" ht="20.100000000000001" customHeight="1" x14ac:dyDescent="0.25">
      <c r="M50" s="7"/>
      <c r="N50" s="7"/>
      <c r="O50" s="7"/>
      <c r="P50" s="7"/>
      <c r="Q50" s="7"/>
      <c r="R50" s="7"/>
    </row>
    <row r="51" spans="2:18" ht="20.100000000000001" customHeight="1" x14ac:dyDescent="0.25">
      <c r="M51" s="7"/>
      <c r="N51" s="7"/>
      <c r="O51" s="7"/>
      <c r="P51" s="7"/>
      <c r="Q51" s="7"/>
      <c r="R51" s="7"/>
    </row>
    <row r="52" spans="2:18" ht="20.100000000000001" customHeight="1" x14ac:dyDescent="0.25"/>
    <row r="53" spans="2:18" ht="20.100000000000001" customHeight="1" x14ac:dyDescent="0.25"/>
    <row r="54" spans="2:18" ht="20.100000000000001" customHeight="1" x14ac:dyDescent="0.25"/>
    <row r="55" spans="2:18" ht="20.100000000000001" customHeight="1" x14ac:dyDescent="0.25"/>
    <row r="56" spans="2:18" ht="20.100000000000001" customHeight="1" x14ac:dyDescent="0.25"/>
    <row r="57" spans="2:18" ht="20.100000000000001" customHeight="1" x14ac:dyDescent="0.25"/>
    <row r="58" spans="2:18" ht="20.100000000000001" customHeight="1" x14ac:dyDescent="0.25"/>
    <row r="59" spans="2:18" ht="20.100000000000001" customHeight="1" x14ac:dyDescent="0.25"/>
    <row r="60" spans="2:18" ht="20.100000000000001" customHeight="1" x14ac:dyDescent="0.25"/>
    <row r="61" spans="2:18" ht="20.100000000000001" customHeight="1" x14ac:dyDescent="0.25"/>
    <row r="62" spans="2:18" ht="20.100000000000001" customHeight="1" x14ac:dyDescent="0.25"/>
    <row r="63" spans="2:18" ht="20.100000000000001" customHeight="1" x14ac:dyDescent="0.25"/>
    <row r="64" spans="2:18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54">
    <mergeCell ref="B47:K47"/>
    <mergeCell ref="B48:F48"/>
    <mergeCell ref="G48:K48"/>
    <mergeCell ref="B49:F49"/>
    <mergeCell ref="G49:K49"/>
    <mergeCell ref="N40:R40"/>
    <mergeCell ref="N41:R41"/>
    <mergeCell ref="N42:R42"/>
    <mergeCell ref="N43:R43"/>
    <mergeCell ref="N29:R29"/>
    <mergeCell ref="M31:T31"/>
    <mergeCell ref="M32:T32"/>
    <mergeCell ref="N35:R35"/>
    <mergeCell ref="N36:R36"/>
    <mergeCell ref="N37:R37"/>
    <mergeCell ref="B45:K45"/>
    <mergeCell ref="P2:R2"/>
    <mergeCell ref="M5:T5"/>
    <mergeCell ref="M6:T6"/>
    <mergeCell ref="N9:R9"/>
    <mergeCell ref="N10:R10"/>
    <mergeCell ref="B39:K39"/>
    <mergeCell ref="N38:R38"/>
    <mergeCell ref="N39:R39"/>
    <mergeCell ref="B30:F30"/>
    <mergeCell ref="B31:K31"/>
    <mergeCell ref="B32:K32"/>
    <mergeCell ref="N34:Q34"/>
    <mergeCell ref="N25:R25"/>
    <mergeCell ref="N26:R26"/>
    <mergeCell ref="N16:R16"/>
    <mergeCell ref="N27:R27"/>
    <mergeCell ref="N28:R28"/>
    <mergeCell ref="B18:K18"/>
    <mergeCell ref="B19:K19"/>
    <mergeCell ref="N22:Q22"/>
    <mergeCell ref="N24:R24"/>
    <mergeCell ref="N18:R18"/>
    <mergeCell ref="N19:R19"/>
    <mergeCell ref="N23:R23"/>
    <mergeCell ref="N13:Q13"/>
    <mergeCell ref="G17:K17"/>
    <mergeCell ref="N11:R11"/>
    <mergeCell ref="N14:R14"/>
    <mergeCell ref="N15:R15"/>
    <mergeCell ref="N17:R17"/>
    <mergeCell ref="B6:K6"/>
    <mergeCell ref="N8:Q8"/>
    <mergeCell ref="A1:K1"/>
    <mergeCell ref="B2:F2"/>
    <mergeCell ref="G2:K2"/>
    <mergeCell ref="B3:K3"/>
    <mergeCell ref="B4:K4"/>
    <mergeCell ref="B5:K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Tabelle</vt:lpstr>
      <vt:lpstr>1. Spieltag</vt:lpstr>
      <vt:lpstr>2. Spieltag</vt:lpstr>
      <vt:lpstr>3. Spieltag</vt:lpstr>
      <vt:lpstr>4. Spieltag</vt:lpstr>
      <vt:lpstr>5. Spieltag</vt:lpstr>
      <vt:lpstr>1. Spieltag (Teamspezifisch)</vt:lpstr>
      <vt:lpstr>2. Spieltag (Teamspezifisch)</vt:lpstr>
      <vt:lpstr>3. Spieltag (Teamspezifisch)</vt:lpstr>
      <vt:lpstr>4. Spieltag (Teamspezifisch)</vt:lpstr>
      <vt:lpstr>5. Spieltag (Teamspezifisch)</vt:lpstr>
      <vt:lpstr>Berechnungen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Vogel</dc:creator>
  <cp:lastModifiedBy>Yannick Vogel</cp:lastModifiedBy>
  <cp:lastPrinted>2018-03-10T07:52:16Z</cp:lastPrinted>
  <dcterms:created xsi:type="dcterms:W3CDTF">2017-02-21T13:40:57Z</dcterms:created>
  <dcterms:modified xsi:type="dcterms:W3CDTF">2018-03-11T21:22:53Z</dcterms:modified>
</cp:coreProperties>
</file>